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8796"/>
  </bookViews>
  <sheets>
    <sheet name="ФСГС" sheetId="8" r:id="rId1"/>
  </sheets>
  <definedNames>
    <definedName name="_xlnm.Print_Titles" localSheetId="0">ФСГС!$13:$13</definedName>
    <definedName name="_xlnm.Print_Area" localSheetId="0">ФСГС!$A$1:$AC$96</definedName>
  </definedNames>
  <calcPr calcId="152511" iterate="1"/>
</workbook>
</file>

<file path=xl/calcChain.xml><?xml version="1.0" encoding="utf-8"?>
<calcChain xmlns="http://schemas.openxmlformats.org/spreadsheetml/2006/main">
  <c r="S94" i="8" l="1"/>
  <c r="S37" i="8" l="1"/>
  <c r="T37" i="8"/>
  <c r="U37" i="8"/>
  <c r="R37" i="8"/>
  <c r="Q37" i="8" s="1"/>
  <c r="Q40" i="8"/>
  <c r="S32" i="8"/>
  <c r="T32" i="8"/>
  <c r="U32" i="8"/>
  <c r="U15" i="8" s="1"/>
  <c r="R32" i="8"/>
  <c r="Q32" i="8" s="1"/>
  <c r="Q36" i="8"/>
  <c r="Q35" i="8"/>
  <c r="Q34" i="8"/>
  <c r="Q73" i="8"/>
  <c r="Q72" i="8"/>
  <c r="Q71" i="8"/>
  <c r="Q70" i="8"/>
  <c r="U69" i="8"/>
  <c r="T69" i="8"/>
  <c r="S69" i="8"/>
  <c r="R69" i="8"/>
  <c r="Q69" i="8" s="1"/>
  <c r="P69" i="8"/>
  <c r="U42" i="8" l="1"/>
  <c r="Q41" i="8" l="1"/>
  <c r="Q39" i="8"/>
  <c r="Q38" i="8"/>
  <c r="P37" i="8"/>
  <c r="Q33" i="8"/>
  <c r="P32" i="8"/>
  <c r="Q31" i="8"/>
  <c r="Q30" i="8"/>
  <c r="Q29" i="8"/>
  <c r="T28" i="8"/>
  <c r="S28" i="8"/>
  <c r="R28" i="8"/>
  <c r="P28" i="8"/>
  <c r="Q28" i="8" l="1"/>
  <c r="Q78" i="8"/>
  <c r="Q93" i="8"/>
  <c r="Q88" i="8"/>
  <c r="Q83" i="8"/>
  <c r="Q82" i="8"/>
  <c r="Q27" i="8" l="1"/>
  <c r="Q26" i="8"/>
  <c r="Q25" i="8"/>
  <c r="T24" i="8"/>
  <c r="S24" i="8"/>
  <c r="R24" i="8"/>
  <c r="P24" i="8"/>
  <c r="Q23" i="8"/>
  <c r="Q22" i="8"/>
  <c r="Q21" i="8"/>
  <c r="T20" i="8"/>
  <c r="S20" i="8"/>
  <c r="R20" i="8"/>
  <c r="P20" i="8"/>
  <c r="Q24" i="8" l="1"/>
  <c r="Q20" i="8"/>
  <c r="Q94" i="8"/>
  <c r="U89" i="8" l="1"/>
  <c r="U84" i="8"/>
  <c r="U79" i="8"/>
  <c r="T74" i="8"/>
  <c r="Q92" i="8"/>
  <c r="Q87" i="8"/>
  <c r="Q77" i="8"/>
  <c r="U74" i="8"/>
  <c r="U68" i="8" s="1"/>
  <c r="Q67" i="8" l="1"/>
  <c r="Q66" i="8"/>
  <c r="Q65" i="8"/>
  <c r="Q64" i="8"/>
  <c r="U63" i="8"/>
  <c r="T63" i="8"/>
  <c r="S63" i="8"/>
  <c r="R63" i="8"/>
  <c r="P63" i="8"/>
  <c r="Q63" i="8" l="1"/>
  <c r="S89" i="8"/>
  <c r="T89" i="8"/>
  <c r="R89" i="8"/>
  <c r="Q89" i="8" s="1"/>
  <c r="Q91" i="8" l="1"/>
  <c r="Q90" i="8" l="1"/>
  <c r="Q52" i="8" l="1"/>
  <c r="Q57" i="8"/>
  <c r="Q62" i="8"/>
  <c r="U58" i="8"/>
  <c r="U53" i="8"/>
  <c r="U48" i="8"/>
  <c r="U47" i="8" l="1"/>
  <c r="U14" i="8" s="1"/>
  <c r="S16" i="8"/>
  <c r="S15" i="8" s="1"/>
  <c r="T16" i="8"/>
  <c r="T15" i="8" s="1"/>
  <c r="R16" i="8"/>
  <c r="R15" i="8" s="1"/>
  <c r="Q86" i="8"/>
  <c r="Q85" i="8"/>
  <c r="T84" i="8"/>
  <c r="S84" i="8"/>
  <c r="R84" i="8"/>
  <c r="P84" i="8"/>
  <c r="Q61" i="8"/>
  <c r="Q60" i="8"/>
  <c r="Q59" i="8"/>
  <c r="T58" i="8"/>
  <c r="S58" i="8"/>
  <c r="R58" i="8"/>
  <c r="P58" i="8"/>
  <c r="Q56" i="8"/>
  <c r="Q55" i="8"/>
  <c r="Q54" i="8"/>
  <c r="T53" i="8"/>
  <c r="S53" i="8"/>
  <c r="R53" i="8"/>
  <c r="P53" i="8"/>
  <c r="Q84" i="8" l="1"/>
  <c r="Q16" i="8"/>
  <c r="Q15" i="8" s="1"/>
  <c r="Q58" i="8"/>
  <c r="Q53" i="8"/>
  <c r="Q46" i="8"/>
  <c r="Q45" i="8"/>
  <c r="Q44" i="8"/>
  <c r="T43" i="8"/>
  <c r="T42" i="8" s="1"/>
  <c r="S43" i="8"/>
  <c r="S42" i="8" s="1"/>
  <c r="R43" i="8"/>
  <c r="R42" i="8" s="1"/>
  <c r="P43" i="8"/>
  <c r="Q43" i="8" l="1"/>
  <c r="Q42" i="8" s="1"/>
  <c r="Q17" i="8" l="1"/>
  <c r="Q18" i="8"/>
  <c r="Q19" i="8"/>
  <c r="Q49" i="8"/>
  <c r="Q50" i="8"/>
  <c r="Q51" i="8"/>
  <c r="Q75" i="8"/>
  <c r="Q76" i="8"/>
  <c r="Q80" i="8"/>
  <c r="Q81" i="8"/>
  <c r="P16" i="8"/>
  <c r="S79" i="8"/>
  <c r="T79" i="8"/>
  <c r="T68" i="8" s="1"/>
  <c r="S74" i="8"/>
  <c r="S48" i="8"/>
  <c r="S47" i="8" s="1"/>
  <c r="T48" i="8"/>
  <c r="T47" i="8" s="1"/>
  <c r="S68" i="8" l="1"/>
  <c r="S14" i="8" s="1"/>
  <c r="T14" i="8"/>
  <c r="R79" i="8"/>
  <c r="P79" i="8"/>
  <c r="R74" i="8"/>
  <c r="Q74" i="8" s="1"/>
  <c r="P74" i="8"/>
  <c r="P48" i="8"/>
  <c r="R68" i="8" l="1"/>
  <c r="Q79" i="8"/>
  <c r="Q68" i="8" s="1"/>
  <c r="R48" i="8"/>
  <c r="R47" i="8" s="1"/>
  <c r="R14" i="8" l="1"/>
  <c r="Q48" i="8"/>
  <c r="Q47" i="8" s="1"/>
  <c r="Q14" i="8" s="1"/>
</calcChain>
</file>

<file path=xl/sharedStrings.xml><?xml version="1.0" encoding="utf-8"?>
<sst xmlns="http://schemas.openxmlformats.org/spreadsheetml/2006/main" count="889" uniqueCount="61">
  <si>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</si>
  <si>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</si>
  <si>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</si>
  <si>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</si>
  <si>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</si>
  <si>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</si>
  <si>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</si>
  <si>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</si>
  <si>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</si>
  <si>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</si>
  <si>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</si>
  <si>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</si>
  <si>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S</t>
  </si>
  <si>
    <t>9</t>
  </si>
  <si>
    <t>N</t>
  </si>
  <si>
    <t>8</t>
  </si>
  <si>
    <t>Средства бюджета Тверской области</t>
  </si>
  <si>
    <t>Средства бюджета города Твери</t>
  </si>
  <si>
    <t>в том числе, тыс. руб.</t>
  </si>
  <si>
    <t>Всего, 
тыс. руб.</t>
  </si>
  <si>
    <t>Заволжский район</t>
  </si>
  <si>
    <t>Московский район</t>
  </si>
  <si>
    <t>Центральный район</t>
  </si>
  <si>
    <t>Наименование показателя</t>
  </si>
  <si>
    <t xml:space="preserve">Средства организаций и населения города </t>
  </si>
  <si>
    <t>Всего по программе</t>
  </si>
  <si>
    <t xml:space="preserve">«Формирование современной городской среды» </t>
  </si>
  <si>
    <t>Адрес дворовой территории</t>
  </si>
  <si>
    <t>Код бюджетной классификации</t>
  </si>
  <si>
    <t>Пролетарский район</t>
  </si>
  <si>
    <t>».</t>
  </si>
  <si>
    <t>Средства на реализацию мероприятий по обращениям, поступающим к депутатам Законодательного Собрания Тверской области</t>
  </si>
  <si>
    <t>Реализация программы по поддержке местных инициатив (департамент дорожного хозяйства, благоустройства и транспорта)</t>
  </si>
  <si>
    <t>Устройство резинового покрытия детской площадки, кв. м</t>
  </si>
  <si>
    <t>Площадь благоуст-раиваемой дворовой территории (ремонт а/б покрытия), тыс. кв. м</t>
  </si>
  <si>
    <t>Протяжен-ность установ-ленного ограждения, м</t>
  </si>
  <si>
    <t>Количество благоустро-енных детских и спортивных площадок, штук</t>
  </si>
  <si>
    <t xml:space="preserve">Количество установ-ленных камер видеонаб-людения, штук
</t>
  </si>
  <si>
    <t>Адресный перечень дворовых территорий, для включения в программу на 2025 год в рамках 
реализации программы по поддержке местных инициатив</t>
  </si>
  <si>
    <t>на 2025 - 2030 годы</t>
  </si>
  <si>
    <t>Ремонт тротуаров для пешеходов на придомовой территории МКД №23, корп.1 по ул. Хромова, г. Твери</t>
  </si>
  <si>
    <t>Устройство асфальтобетонной парковки на территории многоквартирного дома, расположенного по адресу: г. Тверь, ул. Паши Савельевой, д. 54</t>
  </si>
  <si>
    <t>Благоустройство дворовой территории многоквартирного дома, расположенного по адресу:   г. Тверь, ул. Хромова, д. 25</t>
  </si>
  <si>
    <t>Благоустройство спортивной площадки, расположенной во дворе многоквартирного дома по адресу: г. Тверь, ул. Хромова, д. 25</t>
  </si>
  <si>
    <t>Благоустройство площадки для сбора твердых бытовых отходов и КГО по адресу: город Тверь, улица Хромова, дом 17</t>
  </si>
  <si>
    <t>Ограждение дворовой территории по адресу: Тверская обл., г. Тверь, ул. Паши Савельевой д. 6</t>
  </si>
  <si>
    <t>Ремонт дворовой территории по адресу: г. Тверь, ул. Маршала Конева, д. 12, корп. 1</t>
  </si>
  <si>
    <t>Благоустройство придомовой территории жилого дома по адресу: г. Тверь,  пос. Химинститута, д.41</t>
  </si>
  <si>
    <t>Ограждение дворовой территорий по адресу: г.Тверь, ул. Московская 24 к 3 и Смоленский пер.8</t>
  </si>
  <si>
    <t>Благоустройство дворовой территории по адресу: г. Тверь, ул. Кайкова, дом 5</t>
  </si>
  <si>
    <t>Ремонт проезда дворовых территорий многоквартирных  домов  по адресу: г. Тверь,  б-р Радищева, д. 42, 44, 44а, 44б, 48в, Студенческий пер., д. 19, ул. Симеоновская, д. 33, 33а, 41» (1 этап работ по ремонту)</t>
  </si>
  <si>
    <t>Обустройство площадки по сбору твердых и бытовых отходов на придомовой территории многоквартирного жилого дома, расположенного по адресу: г. Тверь, проспект Чайковского, д. 37</t>
  </si>
  <si>
    <t>Благоустройство придомовой территории по адресу: г. Тверь ул. Ерофеева, д.16</t>
  </si>
  <si>
    <t>Ремонт придомовой территории по адресу: г. Тверь, ул. Склизкова, д. 10</t>
  </si>
  <si>
    <t>Благоустройство дворовой территории многоквартирного дома, расположенного по адресу: г. Тверь, ул. 15 лет Октября, д.63, корп.2</t>
  </si>
  <si>
    <t>Ремонт асфальтобетонного покрытия на придомовой территории по адресу: г. Тверь, ул. Склизкова, д.100</t>
  </si>
  <si>
    <t>Количество установ-ленных шлагбаумов, штук</t>
  </si>
  <si>
    <t xml:space="preserve">благоуст-ройство контей-нерной площадки, штук
</t>
  </si>
  <si>
    <t xml:space="preserve">количество установ-ленных светиль-ников (столбов), шт.
</t>
  </si>
  <si>
    <t>«Приложение 7</t>
  </si>
  <si>
    <t xml:space="preserve">Приложение 4
к постановлению Администрации города Твери
от «26» мая  2025 № 473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</si>
</sst>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04"/>
    </font>
    <font>
      <b/>
      <sz val="13"/>
      <name val="Times New Roman"/>
      <family val="1"/>
      <charset val="204"/>
    </font>
    <font>
      <sz val="10.5"/>
      <name val="Times New Roman"/>
      <family val="1"/>
      <charset val="204"/>
    </font>
    <font>
      <sz val="9"/>
      <name val="Times New Roman"/>
      <family val="1"/>
      <charset val="204"/>
    </font>
    <font>
      <sz val="13"/>
      <name val="Times New Roman"/>
      <family val="1"/>
      <charset val="204"/>
    </font>
    <font>
      <b/>
      <u/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right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164" fontId="1" fillId="3" borderId="7" xfId="0" applyNumberFormat="1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 wrapText="1"/>
    </xf>
    <xf numFmtId="1" fontId="1" fillId="3" borderId="7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164" fontId="15" fillId="3" borderId="5" xfId="0" applyNumberFormat="1" applyFont="1" applyFill="1" applyBorder="1" applyAlignment="1">
      <alignment horizontal="center" vertical="center" wrapText="1"/>
    </xf>
    <xf numFmtId="164" fontId="15" fillId="3" borderId="6" xfId="0" applyNumberFormat="1" applyFont="1" applyFill="1" applyBorder="1" applyAlignment="1">
      <alignment horizontal="center" vertical="center" wrapText="1"/>
    </xf>
    <xf numFmtId="164" fontId="15" fillId="3" borderId="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9" fillId="0" borderId="0" xfId="1" applyFont="1" applyAlignment="1" applyProtection="1">
      <alignment horizontal="right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16279964.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6"/>
  <sheetViews>
    <sheetView tabSelected="1" view="pageBreakPreview" zoomScale="90" zoomScaleNormal="90" zoomScaleSheetLayoutView="90" zoomScalePageLayoutView="62" workbookViewId="0">
      <selection sqref="A1:AC1"/>
    </sheetView>
  </sheetViews>
  <sheetFormatPr defaultColWidth="8.5546875" defaultRowHeight="15.6" x14ac:dyDescent="0.3"/>
  <cols>
    <col min="1" max="14" width="2.6640625" style="3" customWidth="1"/>
    <col min="15" max="15" width="57.88671875" style="2" customWidth="1"/>
    <col min="16" max="16" width="10.5546875" style="2" hidden="1" customWidth="1"/>
    <col min="17" max="17" width="11.44140625" style="2" customWidth="1"/>
    <col min="18" max="19" width="10.33203125" style="2" bestFit="1" customWidth="1"/>
    <col min="20" max="20" width="11.6640625" style="2" bestFit="1" customWidth="1"/>
    <col min="21" max="21" width="13.6640625" style="2" customWidth="1"/>
    <col min="22" max="22" width="12.33203125" style="2" customWidth="1"/>
    <col min="23" max="23" width="9.109375" style="2" customWidth="1"/>
    <col min="24" max="24" width="10.5546875" style="2" customWidth="1"/>
    <col min="25" max="25" width="10.5546875" style="2" bestFit="1" customWidth="1"/>
    <col min="26" max="26" width="10.33203125" style="2" customWidth="1"/>
    <col min="27" max="27" width="10.33203125" style="2" hidden="1" customWidth="1"/>
    <col min="28" max="28" width="11.44140625" style="15" hidden="1" customWidth="1"/>
    <col min="29" max="29" width="9.88671875" style="15" bestFit="1" customWidth="1"/>
    <col min="30" max="30" width="13.44140625" style="2" customWidth="1"/>
    <col min="31" max="31" width="11.6640625" style="2" bestFit="1" customWidth="1"/>
    <col min="32" max="32" width="10.6640625" style="2" customWidth="1"/>
    <col min="33" max="34" width="10.44140625" style="2" bestFit="1" customWidth="1"/>
    <col min="35" max="35" width="12.33203125" style="2" bestFit="1" customWidth="1"/>
    <col min="36" max="36" width="11.44140625" style="2" bestFit="1" customWidth="1"/>
    <col min="37" max="16384" width="8.5546875" style="2"/>
  </cols>
  <sheetData>
    <row r="1" spans="1:34" s="19" customFormat="1" ht="57" customHeight="1" x14ac:dyDescent="0.3">
      <c r="A1" s="82" t="s">
        <v>60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</row>
    <row r="2" spans="1:34" s="19" customFormat="1" ht="18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6"/>
      <c r="Z2" s="46"/>
      <c r="AA2" s="46"/>
    </row>
    <row r="3" spans="1:34" s="19" customFormat="1" ht="18" x14ac:dyDescent="0.3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9"/>
      <c r="Z3" s="59"/>
      <c r="AA3" s="59"/>
    </row>
    <row r="4" spans="1:34" s="19" customFormat="1" ht="13.95" customHeight="1" x14ac:dyDescent="0.3">
      <c r="A4" s="83" t="s">
        <v>59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</row>
    <row r="5" spans="1:34" s="19" customFormat="1" ht="18" x14ac:dyDescent="0.3">
      <c r="A5" s="84" t="s">
        <v>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</row>
    <row r="6" spans="1:34" s="19" customFormat="1" ht="18" x14ac:dyDescent="0.3">
      <c r="A6" s="83" t="s">
        <v>26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</row>
    <row r="7" spans="1:34" s="19" customFormat="1" ht="18" x14ac:dyDescent="0.3">
      <c r="A7" s="83" t="s">
        <v>39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</row>
    <row r="8" spans="1:34" x14ac:dyDescent="0.3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4"/>
      <c r="AC8" s="14"/>
      <c r="AD8" s="14"/>
      <c r="AE8" s="14"/>
    </row>
    <row r="9" spans="1:34" ht="34.200000000000003" customHeight="1" x14ac:dyDescent="0.3">
      <c r="A9" s="88" t="s">
        <v>38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4"/>
      <c r="AC9" s="4"/>
    </row>
    <row r="11" spans="1:34" s="13" customFormat="1" ht="15.75" customHeight="1" x14ac:dyDescent="0.3">
      <c r="A11" s="89" t="s">
        <v>28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90" t="s">
        <v>27</v>
      </c>
      <c r="P11" s="62"/>
      <c r="Q11" s="62" t="s">
        <v>19</v>
      </c>
      <c r="R11" s="91" t="s">
        <v>18</v>
      </c>
      <c r="S11" s="92"/>
      <c r="T11" s="92"/>
      <c r="U11" s="93"/>
      <c r="V11" s="85" t="s">
        <v>23</v>
      </c>
      <c r="W11" s="86"/>
      <c r="X11" s="86"/>
      <c r="Y11" s="86"/>
      <c r="Z11" s="86"/>
      <c r="AA11" s="86"/>
      <c r="AB11" s="86"/>
      <c r="AC11" s="87"/>
      <c r="AD11" s="4"/>
      <c r="AE11" s="4"/>
      <c r="AF11" s="4"/>
      <c r="AG11" s="4"/>
      <c r="AH11" s="4"/>
    </row>
    <row r="12" spans="1:34" s="13" customFormat="1" ht="108.75" customHeight="1" x14ac:dyDescent="0.3">
      <c r="A12" s="89" t="s">
        <v>10</v>
      </c>
      <c r="B12" s="89"/>
      <c r="C12" s="89" t="s">
        <v>11</v>
      </c>
      <c r="D12" s="89"/>
      <c r="E12" s="89" t="s">
        <v>0</v>
      </c>
      <c r="F12" s="89"/>
      <c r="G12" s="89"/>
      <c r="H12" s="89"/>
      <c r="I12" s="89"/>
      <c r="J12" s="89"/>
      <c r="K12" s="89"/>
      <c r="L12" s="89"/>
      <c r="M12" s="89"/>
      <c r="N12" s="89"/>
      <c r="O12" s="90"/>
      <c r="P12" s="62"/>
      <c r="Q12" s="62"/>
      <c r="R12" s="25" t="s">
        <v>16</v>
      </c>
      <c r="S12" s="25" t="s">
        <v>17</v>
      </c>
      <c r="T12" s="26" t="s">
        <v>24</v>
      </c>
      <c r="U12" s="29" t="s">
        <v>31</v>
      </c>
      <c r="V12" s="27" t="s">
        <v>34</v>
      </c>
      <c r="W12" s="27" t="s">
        <v>57</v>
      </c>
      <c r="X12" s="27" t="s">
        <v>35</v>
      </c>
      <c r="Y12" s="27" t="s">
        <v>58</v>
      </c>
      <c r="Z12" s="27" t="s">
        <v>36</v>
      </c>
      <c r="AA12" s="49" t="s">
        <v>33</v>
      </c>
      <c r="AB12" s="27" t="s">
        <v>37</v>
      </c>
      <c r="AC12" s="27" t="s">
        <v>56</v>
      </c>
      <c r="AD12" s="5"/>
      <c r="AE12" s="5"/>
      <c r="AF12" s="6"/>
      <c r="AG12" s="6"/>
      <c r="AH12" s="6"/>
    </row>
    <row r="13" spans="1:34" s="13" customFormat="1" ht="13.2" x14ac:dyDescent="0.3">
      <c r="A13" s="48">
        <v>1</v>
      </c>
      <c r="B13" s="48">
        <v>2</v>
      </c>
      <c r="C13" s="48">
        <v>3</v>
      </c>
      <c r="D13" s="48">
        <v>4</v>
      </c>
      <c r="E13" s="48">
        <v>5</v>
      </c>
      <c r="F13" s="48">
        <v>6</v>
      </c>
      <c r="G13" s="48">
        <v>7</v>
      </c>
      <c r="H13" s="48">
        <v>8</v>
      </c>
      <c r="I13" s="48">
        <v>9</v>
      </c>
      <c r="J13" s="48">
        <v>10</v>
      </c>
      <c r="K13" s="48">
        <v>11</v>
      </c>
      <c r="L13" s="48">
        <v>12</v>
      </c>
      <c r="M13" s="48">
        <v>13</v>
      </c>
      <c r="N13" s="48">
        <v>14</v>
      </c>
      <c r="O13" s="18">
        <v>15</v>
      </c>
      <c r="P13" s="48"/>
      <c r="Q13" s="48">
        <v>16</v>
      </c>
      <c r="R13" s="18">
        <v>17</v>
      </c>
      <c r="S13" s="48">
        <v>18</v>
      </c>
      <c r="T13" s="48">
        <v>19</v>
      </c>
      <c r="U13" s="48">
        <v>20</v>
      </c>
      <c r="V13" s="48">
        <v>21</v>
      </c>
      <c r="W13" s="48">
        <v>22</v>
      </c>
      <c r="X13" s="48">
        <v>22</v>
      </c>
      <c r="Y13" s="48">
        <v>24</v>
      </c>
      <c r="Z13" s="48">
        <v>23</v>
      </c>
      <c r="AA13" s="48">
        <v>26</v>
      </c>
      <c r="AB13" s="48">
        <v>24</v>
      </c>
      <c r="AC13" s="48">
        <v>25</v>
      </c>
      <c r="AD13" s="24"/>
      <c r="AE13" s="24"/>
      <c r="AF13" s="6"/>
      <c r="AG13" s="6"/>
      <c r="AH13" s="6"/>
    </row>
    <row r="14" spans="1:34" s="13" customFormat="1" ht="27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20" t="s">
        <v>25</v>
      </c>
      <c r="P14" s="7"/>
      <c r="Q14" s="23">
        <f>Q15+Q47+Q68+Q42+Q94</f>
        <v>63373.8</v>
      </c>
      <c r="R14" s="23">
        <f>R15+R47+R68+R42+R94</f>
        <v>35121.5</v>
      </c>
      <c r="S14" s="23">
        <f>S15+S47+S68+S42+S94</f>
        <v>15232.499999999998</v>
      </c>
      <c r="T14" s="23">
        <f>T15+T47+T68+T42+T94</f>
        <v>12839.800000000001</v>
      </c>
      <c r="U14" s="23">
        <f>U15+U47+U68+U42+U94</f>
        <v>180</v>
      </c>
      <c r="V14" s="7"/>
      <c r="W14" s="7"/>
      <c r="X14" s="7"/>
      <c r="Y14" s="7"/>
      <c r="Z14" s="7"/>
      <c r="AA14" s="7"/>
      <c r="AB14" s="33"/>
      <c r="AC14" s="33"/>
      <c r="AD14" s="8"/>
      <c r="AE14" s="9"/>
      <c r="AF14" s="6"/>
      <c r="AG14" s="6"/>
      <c r="AH14" s="6"/>
    </row>
    <row r="15" spans="1:34" s="43" customFormat="1" ht="22.5" customHeight="1" x14ac:dyDescent="0.3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4" t="s">
        <v>20</v>
      </c>
      <c r="P15" s="39"/>
      <c r="Q15" s="37">
        <f>Q16+Q20+Q24+Q28+Q32+Q37</f>
        <v>22930.7</v>
      </c>
      <c r="R15" s="37">
        <f t="shared" ref="R15:U15" si="0">R16+R20+R24+R28+R32+R37</f>
        <v>12349.699999999999</v>
      </c>
      <c r="S15" s="37">
        <f t="shared" si="0"/>
        <v>5641.7999999999993</v>
      </c>
      <c r="T15" s="37">
        <f t="shared" si="0"/>
        <v>4919.2000000000007</v>
      </c>
      <c r="U15" s="37">
        <f t="shared" si="0"/>
        <v>20</v>
      </c>
      <c r="V15" s="39"/>
      <c r="W15" s="39"/>
      <c r="X15" s="39"/>
      <c r="Y15" s="39"/>
      <c r="Z15" s="39"/>
      <c r="AA15" s="39"/>
      <c r="AB15" s="39"/>
      <c r="AC15" s="39"/>
      <c r="AD15" s="40"/>
      <c r="AE15" s="41"/>
      <c r="AF15" s="42"/>
      <c r="AG15" s="42"/>
      <c r="AH15" s="42"/>
    </row>
    <row r="16" spans="1:34" s="16" customFormat="1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72" t="s">
        <v>40</v>
      </c>
      <c r="P16" s="44">
        <f>SUM(P17:P19)</f>
        <v>1859.6</v>
      </c>
      <c r="Q16" s="44">
        <f>SUM(R16:T16)</f>
        <v>2143.5</v>
      </c>
      <c r="R16" s="44">
        <f>SUM(R17:R19)</f>
        <v>1500.4</v>
      </c>
      <c r="S16" s="44">
        <f t="shared" ref="S16:T16" si="1">SUM(S17:S19)</f>
        <v>198.2</v>
      </c>
      <c r="T16" s="44">
        <f t="shared" si="1"/>
        <v>444.9</v>
      </c>
      <c r="U16" s="44"/>
      <c r="V16" s="63">
        <v>0.6</v>
      </c>
      <c r="W16" s="63"/>
      <c r="X16" s="63"/>
      <c r="Y16" s="63"/>
      <c r="Z16" s="63"/>
      <c r="AA16" s="63"/>
      <c r="AB16" s="67"/>
      <c r="AC16" s="68"/>
    </row>
    <row r="17" spans="1:29" s="16" customFormat="1" x14ac:dyDescent="0.3">
      <c r="A17" s="21" t="s">
        <v>1</v>
      </c>
      <c r="B17" s="21" t="s">
        <v>7</v>
      </c>
      <c r="C17" s="21" t="s">
        <v>1</v>
      </c>
      <c r="D17" s="21" t="s">
        <v>13</v>
      </c>
      <c r="E17" s="21" t="s">
        <v>2</v>
      </c>
      <c r="F17" s="21" t="s">
        <v>7</v>
      </c>
      <c r="G17" s="21" t="s">
        <v>1</v>
      </c>
      <c r="H17" s="21" t="s">
        <v>1</v>
      </c>
      <c r="I17" s="21" t="s">
        <v>3</v>
      </c>
      <c r="J17" s="21" t="s">
        <v>2</v>
      </c>
      <c r="K17" s="21" t="s">
        <v>13</v>
      </c>
      <c r="L17" s="21" t="s">
        <v>1</v>
      </c>
      <c r="M17" s="21" t="s">
        <v>4</v>
      </c>
      <c r="N17" s="21" t="s">
        <v>15</v>
      </c>
      <c r="O17" s="72"/>
      <c r="P17" s="47">
        <v>600</v>
      </c>
      <c r="Q17" s="47">
        <f t="shared" ref="Q17:Q19" si="2">SUM(R17:T17)</f>
        <v>1500.4</v>
      </c>
      <c r="R17" s="47">
        <v>1500.4</v>
      </c>
      <c r="S17" s="47"/>
      <c r="T17" s="47"/>
      <c r="U17" s="47"/>
      <c r="V17" s="63"/>
      <c r="W17" s="63"/>
      <c r="X17" s="63"/>
      <c r="Y17" s="63"/>
      <c r="Z17" s="63"/>
      <c r="AA17" s="63"/>
      <c r="AB17" s="67"/>
      <c r="AC17" s="69"/>
    </row>
    <row r="18" spans="1:29" s="16" customFormat="1" x14ac:dyDescent="0.3">
      <c r="A18" s="21" t="s">
        <v>1</v>
      </c>
      <c r="B18" s="21" t="s">
        <v>7</v>
      </c>
      <c r="C18" s="21" t="s">
        <v>1</v>
      </c>
      <c r="D18" s="21" t="s">
        <v>13</v>
      </c>
      <c r="E18" s="21" t="s">
        <v>2</v>
      </c>
      <c r="F18" s="21" t="s">
        <v>7</v>
      </c>
      <c r="G18" s="21" t="s">
        <v>1</v>
      </c>
      <c r="H18" s="21" t="s">
        <v>1</v>
      </c>
      <c r="I18" s="21" t="s">
        <v>3</v>
      </c>
      <c r="J18" s="21" t="s">
        <v>12</v>
      </c>
      <c r="K18" s="21" t="s">
        <v>13</v>
      </c>
      <c r="L18" s="21" t="s">
        <v>1</v>
      </c>
      <c r="M18" s="21" t="s">
        <v>4</v>
      </c>
      <c r="N18" s="21" t="s">
        <v>15</v>
      </c>
      <c r="O18" s="72"/>
      <c r="P18" s="47">
        <v>600</v>
      </c>
      <c r="Q18" s="47">
        <f t="shared" si="2"/>
        <v>198.2</v>
      </c>
      <c r="R18" s="47"/>
      <c r="S18" s="47">
        <v>198.2</v>
      </c>
      <c r="T18" s="47"/>
      <c r="U18" s="47"/>
      <c r="V18" s="63"/>
      <c r="W18" s="63"/>
      <c r="X18" s="63"/>
      <c r="Y18" s="63"/>
      <c r="Z18" s="63"/>
      <c r="AA18" s="63"/>
      <c r="AB18" s="67"/>
      <c r="AC18" s="69"/>
    </row>
    <row r="19" spans="1:29" s="16" customFormat="1" x14ac:dyDescent="0.3">
      <c r="A19" s="21" t="s">
        <v>1</v>
      </c>
      <c r="B19" s="21" t="s">
        <v>7</v>
      </c>
      <c r="C19" s="21" t="s">
        <v>1</v>
      </c>
      <c r="D19" s="21" t="s">
        <v>13</v>
      </c>
      <c r="E19" s="21" t="s">
        <v>2</v>
      </c>
      <c r="F19" s="21" t="s">
        <v>7</v>
      </c>
      <c r="G19" s="21" t="s">
        <v>1</v>
      </c>
      <c r="H19" s="21" t="s">
        <v>1</v>
      </c>
      <c r="I19" s="21" t="s">
        <v>3</v>
      </c>
      <c r="J19" s="21" t="s">
        <v>12</v>
      </c>
      <c r="K19" s="21" t="s">
        <v>13</v>
      </c>
      <c r="L19" s="21" t="s">
        <v>14</v>
      </c>
      <c r="M19" s="21" t="s">
        <v>4</v>
      </c>
      <c r="N19" s="21" t="s">
        <v>15</v>
      </c>
      <c r="O19" s="72"/>
      <c r="P19" s="47">
        <v>659.6</v>
      </c>
      <c r="Q19" s="47">
        <f t="shared" si="2"/>
        <v>444.9</v>
      </c>
      <c r="R19" s="47"/>
      <c r="S19" s="47"/>
      <c r="T19" s="47">
        <v>444.9</v>
      </c>
      <c r="U19" s="47"/>
      <c r="V19" s="63"/>
      <c r="W19" s="63"/>
      <c r="X19" s="63"/>
      <c r="Y19" s="63"/>
      <c r="Z19" s="63"/>
      <c r="AA19" s="63"/>
      <c r="AB19" s="67"/>
      <c r="AC19" s="70"/>
    </row>
    <row r="20" spans="1:29" s="16" customForma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72" t="s">
        <v>41</v>
      </c>
      <c r="P20" s="52">
        <f>SUM(P21:P23)</f>
        <v>1859.6</v>
      </c>
      <c r="Q20" s="52">
        <f>SUM(R20:T20)</f>
        <v>3868.6</v>
      </c>
      <c r="R20" s="52">
        <f>SUM(R21:R23)</f>
        <v>2708</v>
      </c>
      <c r="S20" s="52">
        <f t="shared" ref="S20:T20" si="3">SUM(S21:S23)</f>
        <v>298</v>
      </c>
      <c r="T20" s="52">
        <f t="shared" si="3"/>
        <v>862.6</v>
      </c>
      <c r="U20" s="52"/>
      <c r="V20" s="63">
        <v>1.2</v>
      </c>
      <c r="W20" s="63"/>
      <c r="X20" s="63"/>
      <c r="Y20" s="63"/>
      <c r="Z20" s="63"/>
      <c r="AA20" s="63"/>
      <c r="AB20" s="67"/>
      <c r="AC20" s="68"/>
    </row>
    <row r="21" spans="1:29" s="16" customFormat="1" x14ac:dyDescent="0.3">
      <c r="A21" s="21" t="s">
        <v>1</v>
      </c>
      <c r="B21" s="21" t="s">
        <v>7</v>
      </c>
      <c r="C21" s="21" t="s">
        <v>1</v>
      </c>
      <c r="D21" s="21" t="s">
        <v>13</v>
      </c>
      <c r="E21" s="21" t="s">
        <v>2</v>
      </c>
      <c r="F21" s="21" t="s">
        <v>7</v>
      </c>
      <c r="G21" s="21" t="s">
        <v>1</v>
      </c>
      <c r="H21" s="21" t="s">
        <v>1</v>
      </c>
      <c r="I21" s="21" t="s">
        <v>3</v>
      </c>
      <c r="J21" s="21" t="s">
        <v>2</v>
      </c>
      <c r="K21" s="21" t="s">
        <v>13</v>
      </c>
      <c r="L21" s="21" t="s">
        <v>1</v>
      </c>
      <c r="M21" s="21" t="s">
        <v>4</v>
      </c>
      <c r="N21" s="21" t="s">
        <v>13</v>
      </c>
      <c r="O21" s="72"/>
      <c r="P21" s="55">
        <v>600</v>
      </c>
      <c r="Q21" s="55">
        <f t="shared" ref="Q21:Q23" si="4">SUM(R21:T21)</f>
        <v>2708</v>
      </c>
      <c r="R21" s="55">
        <v>2708</v>
      </c>
      <c r="S21" s="55"/>
      <c r="T21" s="55"/>
      <c r="U21" s="55"/>
      <c r="V21" s="63"/>
      <c r="W21" s="63"/>
      <c r="X21" s="63"/>
      <c r="Y21" s="63"/>
      <c r="Z21" s="63"/>
      <c r="AA21" s="63"/>
      <c r="AB21" s="67"/>
      <c r="AC21" s="69"/>
    </row>
    <row r="22" spans="1:29" s="16" customFormat="1" x14ac:dyDescent="0.3">
      <c r="A22" s="21" t="s">
        <v>1</v>
      </c>
      <c r="B22" s="21" t="s">
        <v>7</v>
      </c>
      <c r="C22" s="21" t="s">
        <v>1</v>
      </c>
      <c r="D22" s="21" t="s">
        <v>13</v>
      </c>
      <c r="E22" s="21" t="s">
        <v>2</v>
      </c>
      <c r="F22" s="21" t="s">
        <v>7</v>
      </c>
      <c r="G22" s="21" t="s">
        <v>1</v>
      </c>
      <c r="H22" s="21" t="s">
        <v>1</v>
      </c>
      <c r="I22" s="21" t="s">
        <v>3</v>
      </c>
      <c r="J22" s="21" t="s">
        <v>12</v>
      </c>
      <c r="K22" s="21" t="s">
        <v>13</v>
      </c>
      <c r="L22" s="21" t="s">
        <v>1</v>
      </c>
      <c r="M22" s="21" t="s">
        <v>4</v>
      </c>
      <c r="N22" s="21" t="s">
        <v>13</v>
      </c>
      <c r="O22" s="72"/>
      <c r="P22" s="55">
        <v>600</v>
      </c>
      <c r="Q22" s="55">
        <f t="shared" si="4"/>
        <v>298</v>
      </c>
      <c r="R22" s="55"/>
      <c r="S22" s="55">
        <v>298</v>
      </c>
      <c r="T22" s="55"/>
      <c r="U22" s="55"/>
      <c r="V22" s="63"/>
      <c r="W22" s="63"/>
      <c r="X22" s="63"/>
      <c r="Y22" s="63"/>
      <c r="Z22" s="63"/>
      <c r="AA22" s="63"/>
      <c r="AB22" s="67"/>
      <c r="AC22" s="69"/>
    </row>
    <row r="23" spans="1:29" s="16" customFormat="1" x14ac:dyDescent="0.3">
      <c r="A23" s="21" t="s">
        <v>1</v>
      </c>
      <c r="B23" s="21" t="s">
        <v>7</v>
      </c>
      <c r="C23" s="21" t="s">
        <v>1</v>
      </c>
      <c r="D23" s="21" t="s">
        <v>13</v>
      </c>
      <c r="E23" s="21" t="s">
        <v>2</v>
      </c>
      <c r="F23" s="21" t="s">
        <v>7</v>
      </c>
      <c r="G23" s="21" t="s">
        <v>1</v>
      </c>
      <c r="H23" s="21" t="s">
        <v>1</v>
      </c>
      <c r="I23" s="21" t="s">
        <v>3</v>
      </c>
      <c r="J23" s="21" t="s">
        <v>12</v>
      </c>
      <c r="K23" s="21" t="s">
        <v>13</v>
      </c>
      <c r="L23" s="21" t="s">
        <v>14</v>
      </c>
      <c r="M23" s="21" t="s">
        <v>4</v>
      </c>
      <c r="N23" s="21" t="s">
        <v>13</v>
      </c>
      <c r="O23" s="72"/>
      <c r="P23" s="55">
        <v>659.6</v>
      </c>
      <c r="Q23" s="55">
        <f t="shared" si="4"/>
        <v>862.6</v>
      </c>
      <c r="R23" s="55"/>
      <c r="S23" s="55"/>
      <c r="T23" s="55">
        <v>862.6</v>
      </c>
      <c r="U23" s="55"/>
      <c r="V23" s="63"/>
      <c r="W23" s="63"/>
      <c r="X23" s="63"/>
      <c r="Y23" s="63"/>
      <c r="Z23" s="63"/>
      <c r="AA23" s="63"/>
      <c r="AB23" s="67"/>
      <c r="AC23" s="70"/>
    </row>
    <row r="24" spans="1:29" s="16" customFormat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72" t="s">
        <v>42</v>
      </c>
      <c r="P24" s="52">
        <f>SUM(P25:P27)</f>
        <v>1859.6</v>
      </c>
      <c r="Q24" s="52">
        <f>SUM(R24:T24)</f>
        <v>6401.8</v>
      </c>
      <c r="R24" s="52">
        <f>SUM(R25:R27)</f>
        <v>3000</v>
      </c>
      <c r="S24" s="52">
        <f t="shared" ref="S24:T24" si="5">SUM(S25:S27)</f>
        <v>2035</v>
      </c>
      <c r="T24" s="52">
        <f t="shared" si="5"/>
        <v>1366.8</v>
      </c>
      <c r="U24" s="52"/>
      <c r="V24" s="63">
        <v>2.1</v>
      </c>
      <c r="W24" s="63"/>
      <c r="X24" s="63"/>
      <c r="Y24" s="63"/>
      <c r="Z24" s="71"/>
      <c r="AA24" s="63"/>
      <c r="AB24" s="67"/>
      <c r="AC24" s="68"/>
    </row>
    <row r="25" spans="1:29" s="16" customFormat="1" x14ac:dyDescent="0.3">
      <c r="A25" s="21" t="s">
        <v>1</v>
      </c>
      <c r="B25" s="21" t="s">
        <v>7</v>
      </c>
      <c r="C25" s="21" t="s">
        <v>1</v>
      </c>
      <c r="D25" s="21" t="s">
        <v>13</v>
      </c>
      <c r="E25" s="21" t="s">
        <v>2</v>
      </c>
      <c r="F25" s="21" t="s">
        <v>7</v>
      </c>
      <c r="G25" s="21" t="s">
        <v>1</v>
      </c>
      <c r="H25" s="21" t="s">
        <v>1</v>
      </c>
      <c r="I25" s="21" t="s">
        <v>3</v>
      </c>
      <c r="J25" s="21" t="s">
        <v>2</v>
      </c>
      <c r="K25" s="21" t="s">
        <v>13</v>
      </c>
      <c r="L25" s="21" t="s">
        <v>1</v>
      </c>
      <c r="M25" s="21" t="s">
        <v>8</v>
      </c>
      <c r="N25" s="21" t="s">
        <v>1</v>
      </c>
      <c r="O25" s="72"/>
      <c r="P25" s="55">
        <v>600</v>
      </c>
      <c r="Q25" s="55">
        <f t="shared" ref="Q25:Q27" si="6">SUM(R25:T25)</f>
        <v>3000</v>
      </c>
      <c r="R25" s="55">
        <v>3000</v>
      </c>
      <c r="S25" s="55"/>
      <c r="T25" s="55"/>
      <c r="U25" s="55"/>
      <c r="V25" s="63"/>
      <c r="W25" s="63"/>
      <c r="X25" s="63"/>
      <c r="Y25" s="63"/>
      <c r="Z25" s="71"/>
      <c r="AA25" s="63"/>
      <c r="AB25" s="67"/>
      <c r="AC25" s="69"/>
    </row>
    <row r="26" spans="1:29" s="16" customFormat="1" x14ac:dyDescent="0.3">
      <c r="A26" s="21" t="s">
        <v>1</v>
      </c>
      <c r="B26" s="21" t="s">
        <v>7</v>
      </c>
      <c r="C26" s="21" t="s">
        <v>1</v>
      </c>
      <c r="D26" s="21" t="s">
        <v>13</v>
      </c>
      <c r="E26" s="21" t="s">
        <v>2</v>
      </c>
      <c r="F26" s="21" t="s">
        <v>7</v>
      </c>
      <c r="G26" s="21" t="s">
        <v>1</v>
      </c>
      <c r="H26" s="21" t="s">
        <v>1</v>
      </c>
      <c r="I26" s="21" t="s">
        <v>3</v>
      </c>
      <c r="J26" s="21" t="s">
        <v>12</v>
      </c>
      <c r="K26" s="21" t="s">
        <v>13</v>
      </c>
      <c r="L26" s="21" t="s">
        <v>1</v>
      </c>
      <c r="M26" s="21" t="s">
        <v>8</v>
      </c>
      <c r="N26" s="21" t="s">
        <v>1</v>
      </c>
      <c r="O26" s="72"/>
      <c r="P26" s="55">
        <v>600</v>
      </c>
      <c r="Q26" s="55">
        <f t="shared" si="6"/>
        <v>2035</v>
      </c>
      <c r="R26" s="55"/>
      <c r="S26" s="55">
        <v>2035</v>
      </c>
      <c r="T26" s="55"/>
      <c r="U26" s="55"/>
      <c r="V26" s="63"/>
      <c r="W26" s="63"/>
      <c r="X26" s="63"/>
      <c r="Y26" s="63"/>
      <c r="Z26" s="71"/>
      <c r="AA26" s="63"/>
      <c r="AB26" s="67"/>
      <c r="AC26" s="69"/>
    </row>
    <row r="27" spans="1:29" s="16" customFormat="1" x14ac:dyDescent="0.3">
      <c r="A27" s="21" t="s">
        <v>1</v>
      </c>
      <c r="B27" s="21" t="s">
        <v>7</v>
      </c>
      <c r="C27" s="21" t="s">
        <v>1</v>
      </c>
      <c r="D27" s="21" t="s">
        <v>13</v>
      </c>
      <c r="E27" s="21" t="s">
        <v>2</v>
      </c>
      <c r="F27" s="21" t="s">
        <v>7</v>
      </c>
      <c r="G27" s="21" t="s">
        <v>1</v>
      </c>
      <c r="H27" s="21" t="s">
        <v>1</v>
      </c>
      <c r="I27" s="21" t="s">
        <v>3</v>
      </c>
      <c r="J27" s="21" t="s">
        <v>12</v>
      </c>
      <c r="K27" s="21" t="s">
        <v>13</v>
      </c>
      <c r="L27" s="21" t="s">
        <v>14</v>
      </c>
      <c r="M27" s="21" t="s">
        <v>8</v>
      </c>
      <c r="N27" s="21" t="s">
        <v>1</v>
      </c>
      <c r="O27" s="72"/>
      <c r="P27" s="55">
        <v>659.6</v>
      </c>
      <c r="Q27" s="55">
        <f t="shared" si="6"/>
        <v>1366.8</v>
      </c>
      <c r="R27" s="55"/>
      <c r="S27" s="55"/>
      <c r="T27" s="55">
        <v>1366.8</v>
      </c>
      <c r="U27" s="55"/>
      <c r="V27" s="63"/>
      <c r="W27" s="63"/>
      <c r="X27" s="63"/>
      <c r="Y27" s="63"/>
      <c r="Z27" s="71"/>
      <c r="AA27" s="63"/>
      <c r="AB27" s="67"/>
      <c r="AC27" s="70"/>
    </row>
    <row r="28" spans="1:29" s="16" customFormat="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72" t="s">
        <v>43</v>
      </c>
      <c r="P28" s="52">
        <f>SUM(P29:P31)</f>
        <v>1859.6</v>
      </c>
      <c r="Q28" s="52">
        <f>SUM(R28:T28)</f>
        <v>7457.6</v>
      </c>
      <c r="R28" s="52">
        <f>SUM(R29:R31)</f>
        <v>3000</v>
      </c>
      <c r="S28" s="52">
        <f t="shared" ref="S28:T28" si="7">SUM(S29:S31)</f>
        <v>2884.6</v>
      </c>
      <c r="T28" s="52">
        <f t="shared" si="7"/>
        <v>1573</v>
      </c>
      <c r="U28" s="52"/>
      <c r="V28" s="63"/>
      <c r="W28" s="63"/>
      <c r="X28" s="63"/>
      <c r="Y28" s="63"/>
      <c r="Z28" s="71">
        <v>1</v>
      </c>
      <c r="AA28" s="63"/>
      <c r="AB28" s="67"/>
      <c r="AC28" s="68"/>
    </row>
    <row r="29" spans="1:29" s="16" customFormat="1" x14ac:dyDescent="0.3">
      <c r="A29" s="21" t="s">
        <v>1</v>
      </c>
      <c r="B29" s="21" t="s">
        <v>4</v>
      </c>
      <c r="C29" s="21" t="s">
        <v>1</v>
      </c>
      <c r="D29" s="21" t="s">
        <v>5</v>
      </c>
      <c r="E29" s="21" t="s">
        <v>2</v>
      </c>
      <c r="F29" s="21" t="s">
        <v>7</v>
      </c>
      <c r="G29" s="21" t="s">
        <v>1</v>
      </c>
      <c r="H29" s="21" t="s">
        <v>1</v>
      </c>
      <c r="I29" s="21" t="s">
        <v>3</v>
      </c>
      <c r="J29" s="21" t="s">
        <v>2</v>
      </c>
      <c r="K29" s="21" t="s">
        <v>13</v>
      </c>
      <c r="L29" s="21" t="s">
        <v>1</v>
      </c>
      <c r="M29" s="21" t="s">
        <v>8</v>
      </c>
      <c r="N29" s="21" t="s">
        <v>2</v>
      </c>
      <c r="O29" s="72"/>
      <c r="P29" s="56">
        <v>600</v>
      </c>
      <c r="Q29" s="56">
        <f t="shared" ref="Q29:Q31" si="8">SUM(R29:T29)</f>
        <v>3000</v>
      </c>
      <c r="R29" s="56">
        <v>3000</v>
      </c>
      <c r="S29" s="56"/>
      <c r="T29" s="56"/>
      <c r="U29" s="56"/>
      <c r="V29" s="63"/>
      <c r="W29" s="63"/>
      <c r="X29" s="63"/>
      <c r="Y29" s="63"/>
      <c r="Z29" s="71"/>
      <c r="AA29" s="63"/>
      <c r="AB29" s="67"/>
      <c r="AC29" s="69"/>
    </row>
    <row r="30" spans="1:29" s="16" customFormat="1" x14ac:dyDescent="0.3">
      <c r="A30" s="21" t="s">
        <v>1</v>
      </c>
      <c r="B30" s="21" t="s">
        <v>4</v>
      </c>
      <c r="C30" s="21" t="s">
        <v>1</v>
      </c>
      <c r="D30" s="21" t="s">
        <v>5</v>
      </c>
      <c r="E30" s="21" t="s">
        <v>2</v>
      </c>
      <c r="F30" s="21" t="s">
        <v>7</v>
      </c>
      <c r="G30" s="21" t="s">
        <v>1</v>
      </c>
      <c r="H30" s="21" t="s">
        <v>1</v>
      </c>
      <c r="I30" s="21" t="s">
        <v>3</v>
      </c>
      <c r="J30" s="21" t="s">
        <v>12</v>
      </c>
      <c r="K30" s="21" t="s">
        <v>13</v>
      </c>
      <c r="L30" s="21" t="s">
        <v>1</v>
      </c>
      <c r="M30" s="21" t="s">
        <v>8</v>
      </c>
      <c r="N30" s="21" t="s">
        <v>2</v>
      </c>
      <c r="O30" s="72"/>
      <c r="P30" s="56">
        <v>600</v>
      </c>
      <c r="Q30" s="56">
        <f t="shared" si="8"/>
        <v>2884.6</v>
      </c>
      <c r="R30" s="56"/>
      <c r="S30" s="56">
        <v>2884.6</v>
      </c>
      <c r="T30" s="56"/>
      <c r="U30" s="56"/>
      <c r="V30" s="63"/>
      <c r="W30" s="63"/>
      <c r="X30" s="63"/>
      <c r="Y30" s="63"/>
      <c r="Z30" s="71"/>
      <c r="AA30" s="63"/>
      <c r="AB30" s="67"/>
      <c r="AC30" s="69"/>
    </row>
    <row r="31" spans="1:29" s="16" customFormat="1" x14ac:dyDescent="0.3">
      <c r="A31" s="21" t="s">
        <v>1</v>
      </c>
      <c r="B31" s="21" t="s">
        <v>4</v>
      </c>
      <c r="C31" s="21" t="s">
        <v>1</v>
      </c>
      <c r="D31" s="21" t="s">
        <v>5</v>
      </c>
      <c r="E31" s="21" t="s">
        <v>2</v>
      </c>
      <c r="F31" s="21" t="s">
        <v>7</v>
      </c>
      <c r="G31" s="21" t="s">
        <v>1</v>
      </c>
      <c r="H31" s="21" t="s">
        <v>1</v>
      </c>
      <c r="I31" s="21" t="s">
        <v>3</v>
      </c>
      <c r="J31" s="21" t="s">
        <v>12</v>
      </c>
      <c r="K31" s="21" t="s">
        <v>13</v>
      </c>
      <c r="L31" s="21" t="s">
        <v>14</v>
      </c>
      <c r="M31" s="21" t="s">
        <v>8</v>
      </c>
      <c r="N31" s="21" t="s">
        <v>2</v>
      </c>
      <c r="O31" s="72"/>
      <c r="P31" s="56">
        <v>659.6</v>
      </c>
      <c r="Q31" s="56">
        <f t="shared" si="8"/>
        <v>1573</v>
      </c>
      <c r="R31" s="56"/>
      <c r="S31" s="56"/>
      <c r="T31" s="56">
        <v>1573</v>
      </c>
      <c r="U31" s="56"/>
      <c r="V31" s="63"/>
      <c r="W31" s="63"/>
      <c r="X31" s="63"/>
      <c r="Y31" s="63"/>
      <c r="Z31" s="71"/>
      <c r="AA31" s="63"/>
      <c r="AB31" s="67"/>
      <c r="AC31" s="70"/>
    </row>
    <row r="32" spans="1:29" s="16" customFormat="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72" t="s">
        <v>44</v>
      </c>
      <c r="P32" s="52">
        <f>SUM(P33:P36)</f>
        <v>1859.6</v>
      </c>
      <c r="Q32" s="52">
        <f>SUM(R32:U32)</f>
        <v>1026.4000000000001</v>
      </c>
      <c r="R32" s="52">
        <f>SUM(R33:R36)</f>
        <v>718.4</v>
      </c>
      <c r="S32" s="52">
        <f t="shared" ref="S32:U32" si="9">SUM(S33:S36)</f>
        <v>40.700000000000003</v>
      </c>
      <c r="T32" s="52">
        <f t="shared" si="9"/>
        <v>257.3</v>
      </c>
      <c r="U32" s="52">
        <f t="shared" si="9"/>
        <v>10</v>
      </c>
      <c r="V32" s="63"/>
      <c r="W32" s="71">
        <v>1</v>
      </c>
      <c r="X32" s="63"/>
      <c r="Y32" s="63"/>
      <c r="Z32" s="71"/>
      <c r="AA32" s="63"/>
      <c r="AB32" s="67"/>
      <c r="AC32" s="68"/>
    </row>
    <row r="33" spans="1:29" s="16" customFormat="1" x14ac:dyDescent="0.3">
      <c r="A33" s="21" t="s">
        <v>1</v>
      </c>
      <c r="B33" s="21" t="s">
        <v>4</v>
      </c>
      <c r="C33" s="21" t="s">
        <v>1</v>
      </c>
      <c r="D33" s="21" t="s">
        <v>5</v>
      </c>
      <c r="E33" s="21" t="s">
        <v>2</v>
      </c>
      <c r="F33" s="21" t="s">
        <v>7</v>
      </c>
      <c r="G33" s="21" t="s">
        <v>1</v>
      </c>
      <c r="H33" s="21" t="s">
        <v>1</v>
      </c>
      <c r="I33" s="21" t="s">
        <v>3</v>
      </c>
      <c r="J33" s="21" t="s">
        <v>2</v>
      </c>
      <c r="K33" s="21" t="s">
        <v>13</v>
      </c>
      <c r="L33" s="21" t="s">
        <v>1</v>
      </c>
      <c r="M33" s="21" t="s">
        <v>8</v>
      </c>
      <c r="N33" s="21" t="s">
        <v>3</v>
      </c>
      <c r="O33" s="72"/>
      <c r="P33" s="56">
        <v>600</v>
      </c>
      <c r="Q33" s="56">
        <f t="shared" ref="Q33" si="10">SUM(R33:T33)</f>
        <v>718.4</v>
      </c>
      <c r="R33" s="56">
        <v>718.4</v>
      </c>
      <c r="S33" s="56"/>
      <c r="T33" s="56"/>
      <c r="U33" s="56"/>
      <c r="V33" s="63"/>
      <c r="W33" s="71"/>
      <c r="X33" s="63"/>
      <c r="Y33" s="63"/>
      <c r="Z33" s="71"/>
      <c r="AA33" s="63"/>
      <c r="AB33" s="67"/>
      <c r="AC33" s="69"/>
    </row>
    <row r="34" spans="1:29" s="16" customFormat="1" x14ac:dyDescent="0.3">
      <c r="A34" s="21" t="s">
        <v>1</v>
      </c>
      <c r="B34" s="21" t="s">
        <v>4</v>
      </c>
      <c r="C34" s="21" t="s">
        <v>1</v>
      </c>
      <c r="D34" s="21" t="s">
        <v>5</v>
      </c>
      <c r="E34" s="21" t="s">
        <v>2</v>
      </c>
      <c r="F34" s="21" t="s">
        <v>7</v>
      </c>
      <c r="G34" s="21" t="s">
        <v>1</v>
      </c>
      <c r="H34" s="21" t="s">
        <v>1</v>
      </c>
      <c r="I34" s="21" t="s">
        <v>3</v>
      </c>
      <c r="J34" s="21" t="s">
        <v>12</v>
      </c>
      <c r="K34" s="21" t="s">
        <v>13</v>
      </c>
      <c r="L34" s="21" t="s">
        <v>1</v>
      </c>
      <c r="M34" s="21" t="s">
        <v>8</v>
      </c>
      <c r="N34" s="21" t="s">
        <v>3</v>
      </c>
      <c r="O34" s="72"/>
      <c r="P34" s="56">
        <v>600</v>
      </c>
      <c r="Q34" s="56">
        <f>SUM(R34:T34)</f>
        <v>40.700000000000003</v>
      </c>
      <c r="R34" s="56"/>
      <c r="S34" s="56">
        <v>40.700000000000003</v>
      </c>
      <c r="T34" s="56"/>
      <c r="U34" s="56"/>
      <c r="V34" s="63"/>
      <c r="W34" s="71"/>
      <c r="X34" s="63"/>
      <c r="Y34" s="63"/>
      <c r="Z34" s="71"/>
      <c r="AA34" s="63"/>
      <c r="AB34" s="67"/>
      <c r="AC34" s="69"/>
    </row>
    <row r="35" spans="1:29" s="16" customFormat="1" x14ac:dyDescent="0.3">
      <c r="A35" s="21" t="s">
        <v>1</v>
      </c>
      <c r="B35" s="21" t="s">
        <v>4</v>
      </c>
      <c r="C35" s="21" t="s">
        <v>1</v>
      </c>
      <c r="D35" s="21" t="s">
        <v>5</v>
      </c>
      <c r="E35" s="21" t="s">
        <v>2</v>
      </c>
      <c r="F35" s="21" t="s">
        <v>7</v>
      </c>
      <c r="G35" s="21" t="s">
        <v>1</v>
      </c>
      <c r="H35" s="21" t="s">
        <v>1</v>
      </c>
      <c r="I35" s="21" t="s">
        <v>3</v>
      </c>
      <c r="J35" s="21" t="s">
        <v>12</v>
      </c>
      <c r="K35" s="21" t="s">
        <v>13</v>
      </c>
      <c r="L35" s="21" t="s">
        <v>14</v>
      </c>
      <c r="M35" s="21" t="s">
        <v>8</v>
      </c>
      <c r="N35" s="21" t="s">
        <v>3</v>
      </c>
      <c r="O35" s="72"/>
      <c r="P35" s="57"/>
      <c r="Q35" s="57">
        <f>SUM(R35:T35)</f>
        <v>257.3</v>
      </c>
      <c r="R35" s="57"/>
      <c r="S35" s="57"/>
      <c r="T35" s="57">
        <v>257.3</v>
      </c>
      <c r="U35" s="57"/>
      <c r="V35" s="63"/>
      <c r="W35" s="71"/>
      <c r="X35" s="63"/>
      <c r="Y35" s="63"/>
      <c r="Z35" s="71"/>
      <c r="AA35" s="63"/>
      <c r="AB35" s="67"/>
      <c r="AC35" s="69"/>
    </row>
    <row r="36" spans="1:29" s="16" customFormat="1" x14ac:dyDescent="0.3">
      <c r="A36" s="21" t="s">
        <v>1</v>
      </c>
      <c r="B36" s="21" t="s">
        <v>4</v>
      </c>
      <c r="C36" s="21" t="s">
        <v>1</v>
      </c>
      <c r="D36" s="21" t="s">
        <v>5</v>
      </c>
      <c r="E36" s="21" t="s">
        <v>2</v>
      </c>
      <c r="F36" s="21" t="s">
        <v>7</v>
      </c>
      <c r="G36" s="21" t="s">
        <v>1</v>
      </c>
      <c r="H36" s="21" t="s">
        <v>1</v>
      </c>
      <c r="I36" s="21" t="s">
        <v>3</v>
      </c>
      <c r="J36" s="21" t="s">
        <v>2</v>
      </c>
      <c r="K36" s="21" t="s">
        <v>13</v>
      </c>
      <c r="L36" s="21" t="s">
        <v>5</v>
      </c>
      <c r="M36" s="21" t="s">
        <v>8</v>
      </c>
      <c r="N36" s="21" t="s">
        <v>3</v>
      </c>
      <c r="O36" s="72"/>
      <c r="P36" s="56">
        <v>659.6</v>
      </c>
      <c r="Q36" s="57">
        <f>SUM(R36:U36)</f>
        <v>10</v>
      </c>
      <c r="R36" s="56"/>
      <c r="S36" s="56"/>
      <c r="T36" s="56"/>
      <c r="U36" s="56">
        <v>10</v>
      </c>
      <c r="V36" s="63"/>
      <c r="W36" s="71"/>
      <c r="X36" s="63"/>
      <c r="Y36" s="63"/>
      <c r="Z36" s="71"/>
      <c r="AA36" s="63"/>
      <c r="AB36" s="67"/>
      <c r="AC36" s="70"/>
    </row>
    <row r="37" spans="1:29" s="16" customFormat="1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72" t="s">
        <v>45</v>
      </c>
      <c r="P37" s="52">
        <f>SUM(P38:P41)</f>
        <v>1859.6</v>
      </c>
      <c r="Q37" s="52">
        <f>SUM(R37:U37)</f>
        <v>2032.8000000000002</v>
      </c>
      <c r="R37" s="52">
        <f>SUM(R38:R41)</f>
        <v>1422.9</v>
      </c>
      <c r="S37" s="52">
        <f t="shared" ref="S37:U37" si="11">SUM(S38:S41)</f>
        <v>185.3</v>
      </c>
      <c r="T37" s="52">
        <f t="shared" si="11"/>
        <v>414.6</v>
      </c>
      <c r="U37" s="52">
        <f t="shared" si="11"/>
        <v>10</v>
      </c>
      <c r="V37" s="63"/>
      <c r="W37" s="63"/>
      <c r="X37" s="63">
        <v>97.3</v>
      </c>
      <c r="Y37" s="63"/>
      <c r="Z37" s="71"/>
      <c r="AA37" s="63"/>
      <c r="AB37" s="67"/>
      <c r="AC37" s="68"/>
    </row>
    <row r="38" spans="1:29" s="16" customFormat="1" x14ac:dyDescent="0.3">
      <c r="A38" s="21" t="s">
        <v>1</v>
      </c>
      <c r="B38" s="21" t="s">
        <v>4</v>
      </c>
      <c r="C38" s="21" t="s">
        <v>1</v>
      </c>
      <c r="D38" s="21" t="s">
        <v>5</v>
      </c>
      <c r="E38" s="21" t="s">
        <v>2</v>
      </c>
      <c r="F38" s="21" t="s">
        <v>7</v>
      </c>
      <c r="G38" s="21" t="s">
        <v>1</v>
      </c>
      <c r="H38" s="21" t="s">
        <v>1</v>
      </c>
      <c r="I38" s="21" t="s">
        <v>3</v>
      </c>
      <c r="J38" s="21" t="s">
        <v>2</v>
      </c>
      <c r="K38" s="21" t="s">
        <v>13</v>
      </c>
      <c r="L38" s="21" t="s">
        <v>1</v>
      </c>
      <c r="M38" s="21" t="s">
        <v>8</v>
      </c>
      <c r="N38" s="21" t="s">
        <v>5</v>
      </c>
      <c r="O38" s="72"/>
      <c r="P38" s="56">
        <v>600</v>
      </c>
      <c r="Q38" s="56">
        <f t="shared" ref="Q38:Q41" si="12">SUM(R38:T38)</f>
        <v>1422.9</v>
      </c>
      <c r="R38" s="56">
        <v>1422.9</v>
      </c>
      <c r="S38" s="56"/>
      <c r="T38" s="56"/>
      <c r="U38" s="56"/>
      <c r="V38" s="63"/>
      <c r="W38" s="63"/>
      <c r="X38" s="63"/>
      <c r="Y38" s="63"/>
      <c r="Z38" s="71"/>
      <c r="AA38" s="63"/>
      <c r="AB38" s="67"/>
      <c r="AC38" s="69"/>
    </row>
    <row r="39" spans="1:29" s="16" customFormat="1" x14ac:dyDescent="0.3">
      <c r="A39" s="21" t="s">
        <v>1</v>
      </c>
      <c r="B39" s="21" t="s">
        <v>4</v>
      </c>
      <c r="C39" s="21" t="s">
        <v>1</v>
      </c>
      <c r="D39" s="21" t="s">
        <v>5</v>
      </c>
      <c r="E39" s="21" t="s">
        <v>2</v>
      </c>
      <c r="F39" s="21" t="s">
        <v>7</v>
      </c>
      <c r="G39" s="21" t="s">
        <v>1</v>
      </c>
      <c r="H39" s="21" t="s">
        <v>1</v>
      </c>
      <c r="I39" s="21" t="s">
        <v>3</v>
      </c>
      <c r="J39" s="21" t="s">
        <v>12</v>
      </c>
      <c r="K39" s="21" t="s">
        <v>13</v>
      </c>
      <c r="L39" s="21" t="s">
        <v>1</v>
      </c>
      <c r="M39" s="21" t="s">
        <v>8</v>
      </c>
      <c r="N39" s="21" t="s">
        <v>5</v>
      </c>
      <c r="O39" s="72"/>
      <c r="P39" s="56">
        <v>600</v>
      </c>
      <c r="Q39" s="56">
        <f t="shared" si="12"/>
        <v>185.3</v>
      </c>
      <c r="R39" s="56"/>
      <c r="S39" s="56">
        <v>185.3</v>
      </c>
      <c r="T39" s="56"/>
      <c r="U39" s="56"/>
      <c r="V39" s="63"/>
      <c r="W39" s="63"/>
      <c r="X39" s="63"/>
      <c r="Y39" s="63"/>
      <c r="Z39" s="71"/>
      <c r="AA39" s="63"/>
      <c r="AB39" s="67"/>
      <c r="AC39" s="69"/>
    </row>
    <row r="40" spans="1:29" s="16" customFormat="1" x14ac:dyDescent="0.3">
      <c r="A40" s="21" t="s">
        <v>1</v>
      </c>
      <c r="B40" s="21" t="s">
        <v>4</v>
      </c>
      <c r="C40" s="21" t="s">
        <v>1</v>
      </c>
      <c r="D40" s="21" t="s">
        <v>5</v>
      </c>
      <c r="E40" s="21" t="s">
        <v>2</v>
      </c>
      <c r="F40" s="21" t="s">
        <v>7</v>
      </c>
      <c r="G40" s="21" t="s">
        <v>1</v>
      </c>
      <c r="H40" s="21" t="s">
        <v>1</v>
      </c>
      <c r="I40" s="21" t="s">
        <v>3</v>
      </c>
      <c r="J40" s="21" t="s">
        <v>12</v>
      </c>
      <c r="K40" s="21" t="s">
        <v>15</v>
      </c>
      <c r="L40" s="21" t="s">
        <v>14</v>
      </c>
      <c r="M40" s="21" t="s">
        <v>8</v>
      </c>
      <c r="N40" s="21" t="s">
        <v>5</v>
      </c>
      <c r="O40" s="72"/>
      <c r="P40" s="57"/>
      <c r="Q40" s="57">
        <f t="shared" si="12"/>
        <v>414.6</v>
      </c>
      <c r="R40" s="57"/>
      <c r="S40" s="57"/>
      <c r="T40" s="57">
        <v>414.6</v>
      </c>
      <c r="U40" s="57"/>
      <c r="V40" s="63"/>
      <c r="W40" s="63"/>
      <c r="X40" s="63"/>
      <c r="Y40" s="63"/>
      <c r="Z40" s="71"/>
      <c r="AA40" s="63"/>
      <c r="AB40" s="67"/>
      <c r="AC40" s="69"/>
    </row>
    <row r="41" spans="1:29" s="16" customFormat="1" x14ac:dyDescent="0.3">
      <c r="A41" s="21" t="s">
        <v>1</v>
      </c>
      <c r="B41" s="21" t="s">
        <v>4</v>
      </c>
      <c r="C41" s="21" t="s">
        <v>1</v>
      </c>
      <c r="D41" s="21" t="s">
        <v>5</v>
      </c>
      <c r="E41" s="21" t="s">
        <v>2</v>
      </c>
      <c r="F41" s="21" t="s">
        <v>7</v>
      </c>
      <c r="G41" s="21" t="s">
        <v>1</v>
      </c>
      <c r="H41" s="21" t="s">
        <v>1</v>
      </c>
      <c r="I41" s="21" t="s">
        <v>3</v>
      </c>
      <c r="J41" s="21" t="s">
        <v>2</v>
      </c>
      <c r="K41" s="21" t="s">
        <v>13</v>
      </c>
      <c r="L41" s="21" t="s">
        <v>5</v>
      </c>
      <c r="M41" s="21" t="s">
        <v>8</v>
      </c>
      <c r="N41" s="21" t="s">
        <v>5</v>
      </c>
      <c r="O41" s="72"/>
      <c r="P41" s="56">
        <v>659.6</v>
      </c>
      <c r="Q41" s="56">
        <f t="shared" si="12"/>
        <v>0</v>
      </c>
      <c r="R41" s="56"/>
      <c r="S41" s="56"/>
      <c r="T41" s="56"/>
      <c r="U41" s="56">
        <v>10</v>
      </c>
      <c r="V41" s="63"/>
      <c r="W41" s="63"/>
      <c r="X41" s="63"/>
      <c r="Y41" s="63"/>
      <c r="Z41" s="71"/>
      <c r="AA41" s="63"/>
      <c r="AB41" s="67"/>
      <c r="AC41" s="70"/>
    </row>
    <row r="42" spans="1:29" s="38" customFormat="1" ht="21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4" t="s">
        <v>29</v>
      </c>
      <c r="P42" s="36"/>
      <c r="Q42" s="37">
        <f>Q43</f>
        <v>4681.1000000000004</v>
      </c>
      <c r="R42" s="37">
        <f>R43</f>
        <v>2950</v>
      </c>
      <c r="S42" s="37">
        <f t="shared" ref="S42:U42" si="13">S43</f>
        <v>863.5</v>
      </c>
      <c r="T42" s="37">
        <f t="shared" si="13"/>
        <v>867.6</v>
      </c>
      <c r="U42" s="37">
        <f t="shared" si="13"/>
        <v>0</v>
      </c>
      <c r="V42" s="36"/>
      <c r="W42" s="36"/>
      <c r="X42" s="36"/>
      <c r="Y42" s="36"/>
      <c r="Z42" s="36"/>
      <c r="AA42" s="36"/>
      <c r="AB42" s="36"/>
      <c r="AC42" s="36"/>
    </row>
    <row r="43" spans="1:29" s="16" customFormat="1" ht="15.75" customHeight="1" x14ac:dyDescent="0.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76" t="s">
        <v>46</v>
      </c>
      <c r="P43" s="44">
        <f>SUM(P44:P46)</f>
        <v>1088.3</v>
      </c>
      <c r="Q43" s="44">
        <f t="shared" ref="Q43:Q46" si="14">SUM(R43:T43)</f>
        <v>4681.1000000000004</v>
      </c>
      <c r="R43" s="44">
        <f t="shared" ref="R43:T43" si="15">SUM(R44:R46)</f>
        <v>2950</v>
      </c>
      <c r="S43" s="44">
        <f t="shared" si="15"/>
        <v>863.5</v>
      </c>
      <c r="T43" s="44">
        <f t="shared" si="15"/>
        <v>867.6</v>
      </c>
      <c r="U43" s="44">
        <v>0</v>
      </c>
      <c r="V43" s="63">
        <v>1.7</v>
      </c>
      <c r="W43" s="63"/>
      <c r="X43" s="63"/>
      <c r="Y43" s="63"/>
      <c r="Z43" s="71"/>
      <c r="AA43" s="63"/>
      <c r="AB43" s="71"/>
      <c r="AC43" s="64"/>
    </row>
    <row r="44" spans="1:29" s="16" customFormat="1" x14ac:dyDescent="0.3">
      <c r="A44" s="21" t="s">
        <v>1</v>
      </c>
      <c r="B44" s="21" t="s">
        <v>7</v>
      </c>
      <c r="C44" s="21" t="s">
        <v>1</v>
      </c>
      <c r="D44" s="21" t="s">
        <v>13</v>
      </c>
      <c r="E44" s="21" t="s">
        <v>2</v>
      </c>
      <c r="F44" s="21" t="s">
        <v>7</v>
      </c>
      <c r="G44" s="21" t="s">
        <v>1</v>
      </c>
      <c r="H44" s="21" t="s">
        <v>1</v>
      </c>
      <c r="I44" s="21" t="s">
        <v>3</v>
      </c>
      <c r="J44" s="21" t="s">
        <v>2</v>
      </c>
      <c r="K44" s="21" t="s">
        <v>13</v>
      </c>
      <c r="L44" s="21" t="s">
        <v>1</v>
      </c>
      <c r="M44" s="21" t="s">
        <v>8</v>
      </c>
      <c r="N44" s="21" t="s">
        <v>15</v>
      </c>
      <c r="O44" s="77"/>
      <c r="P44" s="47">
        <v>175.7</v>
      </c>
      <c r="Q44" s="47">
        <f t="shared" si="14"/>
        <v>2950</v>
      </c>
      <c r="R44" s="47">
        <v>2950</v>
      </c>
      <c r="S44" s="47"/>
      <c r="T44" s="47"/>
      <c r="U44" s="47"/>
      <c r="V44" s="63"/>
      <c r="W44" s="63"/>
      <c r="X44" s="63"/>
      <c r="Y44" s="63"/>
      <c r="Z44" s="71"/>
      <c r="AA44" s="63"/>
      <c r="AB44" s="71"/>
      <c r="AC44" s="65"/>
    </row>
    <row r="45" spans="1:29" s="16" customFormat="1" x14ac:dyDescent="0.3">
      <c r="A45" s="21" t="s">
        <v>1</v>
      </c>
      <c r="B45" s="21" t="s">
        <v>7</v>
      </c>
      <c r="C45" s="21" t="s">
        <v>1</v>
      </c>
      <c r="D45" s="21" t="s">
        <v>13</v>
      </c>
      <c r="E45" s="21" t="s">
        <v>2</v>
      </c>
      <c r="F45" s="21" t="s">
        <v>7</v>
      </c>
      <c r="G45" s="21" t="s">
        <v>1</v>
      </c>
      <c r="H45" s="21" t="s">
        <v>1</v>
      </c>
      <c r="I45" s="21" t="s">
        <v>3</v>
      </c>
      <c r="J45" s="21" t="s">
        <v>12</v>
      </c>
      <c r="K45" s="21" t="s">
        <v>13</v>
      </c>
      <c r="L45" s="21" t="s">
        <v>1</v>
      </c>
      <c r="M45" s="21" t="s">
        <v>8</v>
      </c>
      <c r="N45" s="21" t="s">
        <v>15</v>
      </c>
      <c r="O45" s="77"/>
      <c r="P45" s="47">
        <v>561.6</v>
      </c>
      <c r="Q45" s="47">
        <f t="shared" si="14"/>
        <v>863.5</v>
      </c>
      <c r="R45" s="47"/>
      <c r="S45" s="47">
        <v>863.5</v>
      </c>
      <c r="T45" s="47"/>
      <c r="U45" s="47"/>
      <c r="V45" s="63"/>
      <c r="W45" s="63"/>
      <c r="X45" s="63"/>
      <c r="Y45" s="63"/>
      <c r="Z45" s="71"/>
      <c r="AA45" s="63"/>
      <c r="AB45" s="71"/>
      <c r="AC45" s="65"/>
    </row>
    <row r="46" spans="1:29" s="16" customFormat="1" x14ac:dyDescent="0.3">
      <c r="A46" s="21" t="s">
        <v>1</v>
      </c>
      <c r="B46" s="21" t="s">
        <v>7</v>
      </c>
      <c r="C46" s="21" t="s">
        <v>1</v>
      </c>
      <c r="D46" s="21" t="s">
        <v>13</v>
      </c>
      <c r="E46" s="21" t="s">
        <v>2</v>
      </c>
      <c r="F46" s="21" t="s">
        <v>7</v>
      </c>
      <c r="G46" s="21" t="s">
        <v>1</v>
      </c>
      <c r="H46" s="21" t="s">
        <v>1</v>
      </c>
      <c r="I46" s="21" t="s">
        <v>3</v>
      </c>
      <c r="J46" s="21" t="s">
        <v>12</v>
      </c>
      <c r="K46" s="21" t="s">
        <v>13</v>
      </c>
      <c r="L46" s="21" t="s">
        <v>14</v>
      </c>
      <c r="M46" s="21" t="s">
        <v>8</v>
      </c>
      <c r="N46" s="21" t="s">
        <v>15</v>
      </c>
      <c r="O46" s="78"/>
      <c r="P46" s="47">
        <v>351</v>
      </c>
      <c r="Q46" s="47">
        <f t="shared" si="14"/>
        <v>867.6</v>
      </c>
      <c r="R46" s="47"/>
      <c r="S46" s="47"/>
      <c r="T46" s="47">
        <v>867.6</v>
      </c>
      <c r="U46" s="47"/>
      <c r="V46" s="63"/>
      <c r="W46" s="63"/>
      <c r="X46" s="63"/>
      <c r="Y46" s="63"/>
      <c r="Z46" s="71"/>
      <c r="AA46" s="63"/>
      <c r="AB46" s="71"/>
      <c r="AC46" s="66"/>
    </row>
    <row r="47" spans="1:29" s="38" customFormat="1" ht="20.2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4" t="s">
        <v>21</v>
      </c>
      <c r="P47" s="36"/>
      <c r="Q47" s="37">
        <f>Q48+Q53+Q58+Q63</f>
        <v>14971.099999999999</v>
      </c>
      <c r="R47" s="37">
        <f t="shared" ref="R47:U47" si="16">R48+R53+R58+R63</f>
        <v>8410.2000000000007</v>
      </c>
      <c r="S47" s="37">
        <f t="shared" si="16"/>
        <v>3200</v>
      </c>
      <c r="T47" s="37">
        <f t="shared" si="16"/>
        <v>3300.8999999999996</v>
      </c>
      <c r="U47" s="37">
        <f t="shared" si="16"/>
        <v>60</v>
      </c>
      <c r="V47" s="36"/>
      <c r="W47" s="36"/>
      <c r="X47" s="36"/>
      <c r="Y47" s="36"/>
      <c r="Z47" s="36"/>
      <c r="AA47" s="36"/>
      <c r="AB47" s="36"/>
      <c r="AC47" s="36"/>
    </row>
    <row r="48" spans="1:29" s="16" customFormat="1" ht="15.75" customHeight="1" x14ac:dyDescent="0.3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76" t="s">
        <v>47</v>
      </c>
      <c r="P48" s="44">
        <f>SUM(P49:P51)</f>
        <v>1088.3</v>
      </c>
      <c r="Q48" s="44">
        <f>SUM(R48:U48)</f>
        <v>3287.2999999999997</v>
      </c>
      <c r="R48" s="44">
        <f t="shared" ref="R48:T48" si="17">SUM(R49:R51)</f>
        <v>1801.2</v>
      </c>
      <c r="S48" s="44">
        <f t="shared" si="17"/>
        <v>700</v>
      </c>
      <c r="T48" s="44">
        <f t="shared" si="17"/>
        <v>766.1</v>
      </c>
      <c r="U48" s="44">
        <f>SUM(U49:U52)</f>
        <v>20</v>
      </c>
      <c r="V48" s="64">
        <v>1.2</v>
      </c>
      <c r="W48" s="64"/>
      <c r="X48" s="64"/>
      <c r="Y48" s="64"/>
      <c r="Z48" s="64"/>
      <c r="AA48" s="64"/>
      <c r="AB48" s="64"/>
      <c r="AC48" s="64"/>
    </row>
    <row r="49" spans="1:29" s="16" customFormat="1" x14ac:dyDescent="0.3">
      <c r="A49" s="21" t="s">
        <v>1</v>
      </c>
      <c r="B49" s="21" t="s">
        <v>7</v>
      </c>
      <c r="C49" s="21" t="s">
        <v>1</v>
      </c>
      <c r="D49" s="21" t="s">
        <v>13</v>
      </c>
      <c r="E49" s="21" t="s">
        <v>2</v>
      </c>
      <c r="F49" s="21" t="s">
        <v>7</v>
      </c>
      <c r="G49" s="21" t="s">
        <v>1</v>
      </c>
      <c r="H49" s="21" t="s">
        <v>1</v>
      </c>
      <c r="I49" s="21" t="s">
        <v>3</v>
      </c>
      <c r="J49" s="21" t="s">
        <v>2</v>
      </c>
      <c r="K49" s="21" t="s">
        <v>13</v>
      </c>
      <c r="L49" s="21" t="s">
        <v>1</v>
      </c>
      <c r="M49" s="21" t="s">
        <v>8</v>
      </c>
      <c r="N49" s="21" t="s">
        <v>7</v>
      </c>
      <c r="O49" s="77"/>
      <c r="P49" s="47">
        <v>175.7</v>
      </c>
      <c r="Q49" s="47">
        <f>SUM(R49:T49)</f>
        <v>1801.2</v>
      </c>
      <c r="R49" s="47">
        <v>1801.2</v>
      </c>
      <c r="S49" s="47"/>
      <c r="T49" s="47"/>
      <c r="U49" s="47"/>
      <c r="V49" s="65"/>
      <c r="W49" s="65"/>
      <c r="X49" s="65"/>
      <c r="Y49" s="65"/>
      <c r="Z49" s="65"/>
      <c r="AA49" s="65"/>
      <c r="AB49" s="65"/>
      <c r="AC49" s="65"/>
    </row>
    <row r="50" spans="1:29" s="16" customFormat="1" x14ac:dyDescent="0.3">
      <c r="A50" s="21" t="s">
        <v>1</v>
      </c>
      <c r="B50" s="21" t="s">
        <v>7</v>
      </c>
      <c r="C50" s="21" t="s">
        <v>1</v>
      </c>
      <c r="D50" s="21" t="s">
        <v>13</v>
      </c>
      <c r="E50" s="21" t="s">
        <v>2</v>
      </c>
      <c r="F50" s="21" t="s">
        <v>7</v>
      </c>
      <c r="G50" s="21" t="s">
        <v>1</v>
      </c>
      <c r="H50" s="21" t="s">
        <v>1</v>
      </c>
      <c r="I50" s="21" t="s">
        <v>3</v>
      </c>
      <c r="J50" s="21" t="s">
        <v>12</v>
      </c>
      <c r="K50" s="21" t="s">
        <v>13</v>
      </c>
      <c r="L50" s="21" t="s">
        <v>1</v>
      </c>
      <c r="M50" s="21" t="s">
        <v>8</v>
      </c>
      <c r="N50" s="21" t="s">
        <v>7</v>
      </c>
      <c r="O50" s="77"/>
      <c r="P50" s="47">
        <v>561.6</v>
      </c>
      <c r="Q50" s="47">
        <f>SUM(R50:T50)</f>
        <v>700</v>
      </c>
      <c r="R50" s="47"/>
      <c r="S50" s="47">
        <v>700</v>
      </c>
      <c r="T50" s="47"/>
      <c r="U50" s="47"/>
      <c r="V50" s="65"/>
      <c r="W50" s="65"/>
      <c r="X50" s="65"/>
      <c r="Y50" s="65"/>
      <c r="Z50" s="65"/>
      <c r="AA50" s="65"/>
      <c r="AB50" s="65"/>
      <c r="AC50" s="65"/>
    </row>
    <row r="51" spans="1:29" s="16" customFormat="1" x14ac:dyDescent="0.3">
      <c r="A51" s="21" t="s">
        <v>1</v>
      </c>
      <c r="B51" s="21" t="s">
        <v>7</v>
      </c>
      <c r="C51" s="21" t="s">
        <v>1</v>
      </c>
      <c r="D51" s="21" t="s">
        <v>13</v>
      </c>
      <c r="E51" s="21" t="s">
        <v>2</v>
      </c>
      <c r="F51" s="21" t="s">
        <v>7</v>
      </c>
      <c r="G51" s="21" t="s">
        <v>1</v>
      </c>
      <c r="H51" s="21" t="s">
        <v>1</v>
      </c>
      <c r="I51" s="21" t="s">
        <v>3</v>
      </c>
      <c r="J51" s="21" t="s">
        <v>12</v>
      </c>
      <c r="K51" s="21" t="s">
        <v>13</v>
      </c>
      <c r="L51" s="21" t="s">
        <v>14</v>
      </c>
      <c r="M51" s="21" t="s">
        <v>8</v>
      </c>
      <c r="N51" s="21" t="s">
        <v>7</v>
      </c>
      <c r="O51" s="77"/>
      <c r="P51" s="47">
        <v>351</v>
      </c>
      <c r="Q51" s="47">
        <f>SUM(R51:T51)</f>
        <v>766.1</v>
      </c>
      <c r="R51" s="47"/>
      <c r="S51" s="47"/>
      <c r="T51" s="47">
        <v>766.1</v>
      </c>
      <c r="U51" s="47"/>
      <c r="V51" s="65"/>
      <c r="W51" s="65"/>
      <c r="X51" s="65"/>
      <c r="Y51" s="65"/>
      <c r="Z51" s="65"/>
      <c r="AA51" s="65"/>
      <c r="AB51" s="65"/>
      <c r="AC51" s="65"/>
    </row>
    <row r="52" spans="1:29" s="16" customFormat="1" x14ac:dyDescent="0.3">
      <c r="A52" s="21" t="s">
        <v>1</v>
      </c>
      <c r="B52" s="21" t="s">
        <v>7</v>
      </c>
      <c r="C52" s="21" t="s">
        <v>1</v>
      </c>
      <c r="D52" s="21" t="s">
        <v>13</v>
      </c>
      <c r="E52" s="21" t="s">
        <v>2</v>
      </c>
      <c r="F52" s="21" t="s">
        <v>7</v>
      </c>
      <c r="G52" s="21" t="s">
        <v>1</v>
      </c>
      <c r="H52" s="21" t="s">
        <v>1</v>
      </c>
      <c r="I52" s="21" t="s">
        <v>3</v>
      </c>
      <c r="J52" s="21" t="s">
        <v>2</v>
      </c>
      <c r="K52" s="21" t="s">
        <v>13</v>
      </c>
      <c r="L52" s="21" t="s">
        <v>5</v>
      </c>
      <c r="M52" s="21" t="s">
        <v>8</v>
      </c>
      <c r="N52" s="21" t="s">
        <v>7</v>
      </c>
      <c r="O52" s="78"/>
      <c r="P52" s="47"/>
      <c r="Q52" s="47">
        <f>SUM(R52:U52)</f>
        <v>20</v>
      </c>
      <c r="R52" s="47"/>
      <c r="S52" s="47"/>
      <c r="T52" s="47"/>
      <c r="U52" s="47">
        <v>20</v>
      </c>
      <c r="V52" s="66"/>
      <c r="W52" s="66"/>
      <c r="X52" s="66"/>
      <c r="Y52" s="66"/>
      <c r="Z52" s="66"/>
      <c r="AA52" s="66"/>
      <c r="AB52" s="66"/>
      <c r="AC52" s="66"/>
    </row>
    <row r="53" spans="1:29" s="16" customFormat="1" x14ac:dyDescent="0.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76" t="s">
        <v>54</v>
      </c>
      <c r="P53" s="44">
        <f>SUM(P54:P56)</f>
        <v>1088.3</v>
      </c>
      <c r="Q53" s="44">
        <f>SUM(R53:U53)</f>
        <v>5017.7999999999993</v>
      </c>
      <c r="R53" s="44">
        <f t="shared" ref="R53:T53" si="18">SUM(R54:R56)</f>
        <v>2906.7</v>
      </c>
      <c r="S53" s="44">
        <f t="shared" si="18"/>
        <v>1000</v>
      </c>
      <c r="T53" s="44">
        <f t="shared" si="18"/>
        <v>1091.0999999999999</v>
      </c>
      <c r="U53" s="44">
        <f>SUM(U54:U57)</f>
        <v>20</v>
      </c>
      <c r="V53" s="64">
        <v>1.3</v>
      </c>
      <c r="W53" s="64"/>
      <c r="X53" s="64"/>
      <c r="Y53" s="64"/>
      <c r="Z53" s="64"/>
      <c r="AA53" s="64"/>
      <c r="AB53" s="64"/>
      <c r="AC53" s="64"/>
    </row>
    <row r="54" spans="1:29" s="16" customFormat="1" x14ac:dyDescent="0.3">
      <c r="A54" s="21" t="s">
        <v>1</v>
      </c>
      <c r="B54" s="21" t="s">
        <v>7</v>
      </c>
      <c r="C54" s="21" t="s">
        <v>1</v>
      </c>
      <c r="D54" s="21" t="s">
        <v>13</v>
      </c>
      <c r="E54" s="21" t="s">
        <v>2</v>
      </c>
      <c r="F54" s="21" t="s">
        <v>7</v>
      </c>
      <c r="G54" s="21" t="s">
        <v>1</v>
      </c>
      <c r="H54" s="21" t="s">
        <v>1</v>
      </c>
      <c r="I54" s="21" t="s">
        <v>3</v>
      </c>
      <c r="J54" s="21" t="s">
        <v>2</v>
      </c>
      <c r="K54" s="21" t="s">
        <v>13</v>
      </c>
      <c r="L54" s="21" t="s">
        <v>1</v>
      </c>
      <c r="M54" s="21" t="s">
        <v>8</v>
      </c>
      <c r="N54" s="21" t="s">
        <v>4</v>
      </c>
      <c r="O54" s="77"/>
      <c r="P54" s="47">
        <v>175.7</v>
      </c>
      <c r="Q54" s="47">
        <f>SUM(R54:T54)</f>
        <v>2906.7</v>
      </c>
      <c r="R54" s="47">
        <v>2906.7</v>
      </c>
      <c r="S54" s="47"/>
      <c r="T54" s="47"/>
      <c r="U54" s="47"/>
      <c r="V54" s="65"/>
      <c r="W54" s="65"/>
      <c r="X54" s="65"/>
      <c r="Y54" s="65"/>
      <c r="Z54" s="65"/>
      <c r="AA54" s="65"/>
      <c r="AB54" s="65"/>
      <c r="AC54" s="65"/>
    </row>
    <row r="55" spans="1:29" s="16" customFormat="1" x14ac:dyDescent="0.3">
      <c r="A55" s="21" t="s">
        <v>1</v>
      </c>
      <c r="B55" s="21" t="s">
        <v>7</v>
      </c>
      <c r="C55" s="21" t="s">
        <v>1</v>
      </c>
      <c r="D55" s="21" t="s">
        <v>13</v>
      </c>
      <c r="E55" s="21" t="s">
        <v>2</v>
      </c>
      <c r="F55" s="21" t="s">
        <v>7</v>
      </c>
      <c r="G55" s="21" t="s">
        <v>1</v>
      </c>
      <c r="H55" s="21" t="s">
        <v>1</v>
      </c>
      <c r="I55" s="21" t="s">
        <v>3</v>
      </c>
      <c r="J55" s="21" t="s">
        <v>12</v>
      </c>
      <c r="K55" s="21" t="s">
        <v>13</v>
      </c>
      <c r="L55" s="21" t="s">
        <v>1</v>
      </c>
      <c r="M55" s="21" t="s">
        <v>8</v>
      </c>
      <c r="N55" s="21" t="s">
        <v>4</v>
      </c>
      <c r="O55" s="77"/>
      <c r="P55" s="47">
        <v>561.6</v>
      </c>
      <c r="Q55" s="47">
        <f>SUM(R55:T55)</f>
        <v>1000</v>
      </c>
      <c r="R55" s="47"/>
      <c r="S55" s="47">
        <v>1000</v>
      </c>
      <c r="T55" s="47"/>
      <c r="U55" s="47"/>
      <c r="V55" s="65"/>
      <c r="W55" s="65"/>
      <c r="X55" s="65"/>
      <c r="Y55" s="65"/>
      <c r="Z55" s="65"/>
      <c r="AA55" s="65"/>
      <c r="AB55" s="65"/>
      <c r="AC55" s="65"/>
    </row>
    <row r="56" spans="1:29" s="16" customFormat="1" x14ac:dyDescent="0.3">
      <c r="A56" s="21" t="s">
        <v>1</v>
      </c>
      <c r="B56" s="21" t="s">
        <v>7</v>
      </c>
      <c r="C56" s="21" t="s">
        <v>1</v>
      </c>
      <c r="D56" s="21" t="s">
        <v>13</v>
      </c>
      <c r="E56" s="21" t="s">
        <v>2</v>
      </c>
      <c r="F56" s="21" t="s">
        <v>7</v>
      </c>
      <c r="G56" s="21" t="s">
        <v>1</v>
      </c>
      <c r="H56" s="21" t="s">
        <v>1</v>
      </c>
      <c r="I56" s="21" t="s">
        <v>3</v>
      </c>
      <c r="J56" s="21" t="s">
        <v>12</v>
      </c>
      <c r="K56" s="21" t="s">
        <v>13</v>
      </c>
      <c r="L56" s="21" t="s">
        <v>14</v>
      </c>
      <c r="M56" s="21" t="s">
        <v>8</v>
      </c>
      <c r="N56" s="21" t="s">
        <v>4</v>
      </c>
      <c r="O56" s="77"/>
      <c r="P56" s="47">
        <v>351</v>
      </c>
      <c r="Q56" s="47">
        <f>SUM(R56:T56)</f>
        <v>1091.0999999999999</v>
      </c>
      <c r="R56" s="47"/>
      <c r="S56" s="47"/>
      <c r="T56" s="47">
        <v>1091.0999999999999</v>
      </c>
      <c r="U56" s="47"/>
      <c r="V56" s="65"/>
      <c r="W56" s="65"/>
      <c r="X56" s="65"/>
      <c r="Y56" s="65"/>
      <c r="Z56" s="65"/>
      <c r="AA56" s="65"/>
      <c r="AB56" s="65"/>
      <c r="AC56" s="65"/>
    </row>
    <row r="57" spans="1:29" s="16" customFormat="1" x14ac:dyDescent="0.3">
      <c r="A57" s="21" t="s">
        <v>1</v>
      </c>
      <c r="B57" s="21" t="s">
        <v>7</v>
      </c>
      <c r="C57" s="21" t="s">
        <v>1</v>
      </c>
      <c r="D57" s="21" t="s">
        <v>13</v>
      </c>
      <c r="E57" s="21" t="s">
        <v>2</v>
      </c>
      <c r="F57" s="21" t="s">
        <v>7</v>
      </c>
      <c r="G57" s="21" t="s">
        <v>1</v>
      </c>
      <c r="H57" s="21" t="s">
        <v>1</v>
      </c>
      <c r="I57" s="21" t="s">
        <v>3</v>
      </c>
      <c r="J57" s="21" t="s">
        <v>2</v>
      </c>
      <c r="K57" s="21" t="s">
        <v>13</v>
      </c>
      <c r="L57" s="21" t="s">
        <v>5</v>
      </c>
      <c r="M57" s="21" t="s">
        <v>8</v>
      </c>
      <c r="N57" s="21" t="s">
        <v>4</v>
      </c>
      <c r="O57" s="78"/>
      <c r="P57" s="47"/>
      <c r="Q57" s="47">
        <f>SUM(R57:U57)</f>
        <v>20</v>
      </c>
      <c r="R57" s="47"/>
      <c r="S57" s="47"/>
      <c r="T57" s="47"/>
      <c r="U57" s="47">
        <v>20</v>
      </c>
      <c r="V57" s="66"/>
      <c r="W57" s="65"/>
      <c r="X57" s="65"/>
      <c r="Y57" s="65"/>
      <c r="Z57" s="65"/>
      <c r="AA57" s="65"/>
      <c r="AB57" s="65"/>
      <c r="AC57" s="66"/>
    </row>
    <row r="58" spans="1:29" s="16" customFormat="1" ht="15.75" customHeight="1" x14ac:dyDescent="0.3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76" t="s">
        <v>48</v>
      </c>
      <c r="P58" s="44">
        <f>SUM(P59:P61)</f>
        <v>1088.3</v>
      </c>
      <c r="Q58" s="44">
        <f>SUM(R58:U58)</f>
        <v>1760</v>
      </c>
      <c r="R58" s="44">
        <f t="shared" ref="R58:T58" si="19">SUM(R59:R61)</f>
        <v>847.1</v>
      </c>
      <c r="S58" s="44">
        <f t="shared" si="19"/>
        <v>500</v>
      </c>
      <c r="T58" s="44">
        <f t="shared" si="19"/>
        <v>412.9</v>
      </c>
      <c r="U58" s="31">
        <f>SUM(U59:U62)</f>
        <v>0</v>
      </c>
      <c r="V58" s="64">
        <v>0.3</v>
      </c>
      <c r="W58" s="63"/>
      <c r="X58" s="63">
        <v>118</v>
      </c>
      <c r="Y58" s="63"/>
      <c r="Z58" s="63"/>
      <c r="AA58" s="63"/>
      <c r="AB58" s="63"/>
      <c r="AC58" s="64"/>
    </row>
    <row r="59" spans="1:29" s="16" customFormat="1" x14ac:dyDescent="0.3">
      <c r="A59" s="21" t="s">
        <v>1</v>
      </c>
      <c r="B59" s="21" t="s">
        <v>4</v>
      </c>
      <c r="C59" s="21" t="s">
        <v>1</v>
      </c>
      <c r="D59" s="21" t="s">
        <v>5</v>
      </c>
      <c r="E59" s="21" t="s">
        <v>2</v>
      </c>
      <c r="F59" s="21" t="s">
        <v>7</v>
      </c>
      <c r="G59" s="21" t="s">
        <v>1</v>
      </c>
      <c r="H59" s="21" t="s">
        <v>1</v>
      </c>
      <c r="I59" s="21" t="s">
        <v>3</v>
      </c>
      <c r="J59" s="21" t="s">
        <v>2</v>
      </c>
      <c r="K59" s="21" t="s">
        <v>13</v>
      </c>
      <c r="L59" s="21" t="s">
        <v>1</v>
      </c>
      <c r="M59" s="21" t="s">
        <v>8</v>
      </c>
      <c r="N59" s="21" t="s">
        <v>8</v>
      </c>
      <c r="O59" s="77"/>
      <c r="P59" s="47">
        <v>175.7</v>
      </c>
      <c r="Q59" s="47">
        <f>SUM(R59:T59)</f>
        <v>847.1</v>
      </c>
      <c r="R59" s="47">
        <v>847.1</v>
      </c>
      <c r="S59" s="47"/>
      <c r="T59" s="47"/>
      <c r="U59" s="32"/>
      <c r="V59" s="65"/>
      <c r="W59" s="63"/>
      <c r="X59" s="63"/>
      <c r="Y59" s="63"/>
      <c r="Z59" s="63"/>
      <c r="AA59" s="63"/>
      <c r="AB59" s="63"/>
      <c r="AC59" s="65"/>
    </row>
    <row r="60" spans="1:29" s="16" customFormat="1" x14ac:dyDescent="0.3">
      <c r="A60" s="21" t="s">
        <v>1</v>
      </c>
      <c r="B60" s="21" t="s">
        <v>4</v>
      </c>
      <c r="C60" s="21" t="s">
        <v>1</v>
      </c>
      <c r="D60" s="21" t="s">
        <v>5</v>
      </c>
      <c r="E60" s="21" t="s">
        <v>2</v>
      </c>
      <c r="F60" s="21" t="s">
        <v>7</v>
      </c>
      <c r="G60" s="21" t="s">
        <v>1</v>
      </c>
      <c r="H60" s="21" t="s">
        <v>1</v>
      </c>
      <c r="I60" s="21" t="s">
        <v>3</v>
      </c>
      <c r="J60" s="21" t="s">
        <v>12</v>
      </c>
      <c r="K60" s="21" t="s">
        <v>13</v>
      </c>
      <c r="L60" s="21" t="s">
        <v>1</v>
      </c>
      <c r="M60" s="21" t="s">
        <v>8</v>
      </c>
      <c r="N60" s="21" t="s">
        <v>8</v>
      </c>
      <c r="O60" s="77"/>
      <c r="P60" s="47">
        <v>561.6</v>
      </c>
      <c r="Q60" s="47">
        <f>SUM(R60:T60)</f>
        <v>500</v>
      </c>
      <c r="R60" s="47"/>
      <c r="S60" s="47">
        <v>500</v>
      </c>
      <c r="T60" s="47"/>
      <c r="U60" s="32"/>
      <c r="V60" s="65"/>
      <c r="W60" s="63"/>
      <c r="X60" s="63"/>
      <c r="Y60" s="63"/>
      <c r="Z60" s="63"/>
      <c r="AA60" s="63"/>
      <c r="AB60" s="63"/>
      <c r="AC60" s="65"/>
    </row>
    <row r="61" spans="1:29" s="16" customFormat="1" x14ac:dyDescent="0.3">
      <c r="A61" s="21" t="s">
        <v>1</v>
      </c>
      <c r="B61" s="21" t="s">
        <v>4</v>
      </c>
      <c r="C61" s="21" t="s">
        <v>1</v>
      </c>
      <c r="D61" s="21" t="s">
        <v>5</v>
      </c>
      <c r="E61" s="21" t="s">
        <v>2</v>
      </c>
      <c r="F61" s="21" t="s">
        <v>7</v>
      </c>
      <c r="G61" s="21" t="s">
        <v>1</v>
      </c>
      <c r="H61" s="21" t="s">
        <v>1</v>
      </c>
      <c r="I61" s="21" t="s">
        <v>3</v>
      </c>
      <c r="J61" s="21" t="s">
        <v>12</v>
      </c>
      <c r="K61" s="21" t="s">
        <v>13</v>
      </c>
      <c r="L61" s="21" t="s">
        <v>14</v>
      </c>
      <c r="M61" s="21" t="s">
        <v>8</v>
      </c>
      <c r="N61" s="21" t="s">
        <v>8</v>
      </c>
      <c r="O61" s="77"/>
      <c r="P61" s="47">
        <v>351</v>
      </c>
      <c r="Q61" s="47">
        <f>SUM(R61:T61)</f>
        <v>412.9</v>
      </c>
      <c r="R61" s="47"/>
      <c r="S61" s="47"/>
      <c r="T61" s="47">
        <v>412.9</v>
      </c>
      <c r="U61" s="32"/>
      <c r="V61" s="65"/>
      <c r="W61" s="63"/>
      <c r="X61" s="63"/>
      <c r="Y61" s="63"/>
      <c r="Z61" s="63"/>
      <c r="AA61" s="63"/>
      <c r="AB61" s="63"/>
      <c r="AC61" s="65"/>
    </row>
    <row r="62" spans="1:29" s="16" customFormat="1" x14ac:dyDescent="0.3">
      <c r="A62" s="21" t="s">
        <v>1</v>
      </c>
      <c r="B62" s="21" t="s">
        <v>4</v>
      </c>
      <c r="C62" s="21" t="s">
        <v>1</v>
      </c>
      <c r="D62" s="21" t="s">
        <v>5</v>
      </c>
      <c r="E62" s="21" t="s">
        <v>2</v>
      </c>
      <c r="F62" s="21" t="s">
        <v>7</v>
      </c>
      <c r="G62" s="21" t="s">
        <v>1</v>
      </c>
      <c r="H62" s="21" t="s">
        <v>1</v>
      </c>
      <c r="I62" s="21" t="s">
        <v>3</v>
      </c>
      <c r="J62" s="21" t="s">
        <v>2</v>
      </c>
      <c r="K62" s="21" t="s">
        <v>13</v>
      </c>
      <c r="L62" s="21" t="s">
        <v>5</v>
      </c>
      <c r="M62" s="21" t="s">
        <v>8</v>
      </c>
      <c r="N62" s="21" t="s">
        <v>8</v>
      </c>
      <c r="O62" s="78"/>
      <c r="P62" s="47"/>
      <c r="Q62" s="47">
        <f>SUM(R62:U62)</f>
        <v>0</v>
      </c>
      <c r="R62" s="47"/>
      <c r="S62" s="47"/>
      <c r="T62" s="47"/>
      <c r="U62" s="32"/>
      <c r="V62" s="66"/>
      <c r="W62" s="63"/>
      <c r="X62" s="63"/>
      <c r="Y62" s="63"/>
      <c r="Z62" s="63"/>
      <c r="AA62" s="63"/>
      <c r="AB62" s="63"/>
      <c r="AC62" s="66"/>
    </row>
    <row r="63" spans="1:29" s="16" customFormat="1" x14ac:dyDescent="0.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76" t="s">
        <v>55</v>
      </c>
      <c r="P63" s="50">
        <f>SUM(P64:P66)</f>
        <v>1088.3</v>
      </c>
      <c r="Q63" s="50">
        <f>SUM(R63:U63)</f>
        <v>4906</v>
      </c>
      <c r="R63" s="50">
        <f t="shared" ref="R63:T63" si="20">SUM(R64:R66)</f>
        <v>2855.2</v>
      </c>
      <c r="S63" s="50">
        <f t="shared" si="20"/>
        <v>1000</v>
      </c>
      <c r="T63" s="50">
        <f t="shared" si="20"/>
        <v>1030.8</v>
      </c>
      <c r="U63" s="50">
        <f>SUM(U64:U67)</f>
        <v>20</v>
      </c>
      <c r="V63" s="64">
        <v>1.6</v>
      </c>
      <c r="W63" s="64"/>
      <c r="X63" s="64"/>
      <c r="Y63" s="64"/>
      <c r="Z63" s="64"/>
      <c r="AA63" s="64"/>
      <c r="AB63" s="64"/>
      <c r="AC63" s="64"/>
    </row>
    <row r="64" spans="1:29" s="16" customFormat="1" x14ac:dyDescent="0.3">
      <c r="A64" s="21" t="s">
        <v>1</v>
      </c>
      <c r="B64" s="21" t="s">
        <v>7</v>
      </c>
      <c r="C64" s="21" t="s">
        <v>1</v>
      </c>
      <c r="D64" s="21" t="s">
        <v>13</v>
      </c>
      <c r="E64" s="21" t="s">
        <v>2</v>
      </c>
      <c r="F64" s="21" t="s">
        <v>7</v>
      </c>
      <c r="G64" s="21" t="s">
        <v>1</v>
      </c>
      <c r="H64" s="21" t="s">
        <v>1</v>
      </c>
      <c r="I64" s="21" t="s">
        <v>3</v>
      </c>
      <c r="J64" s="21" t="s">
        <v>2</v>
      </c>
      <c r="K64" s="21" t="s">
        <v>13</v>
      </c>
      <c r="L64" s="21" t="s">
        <v>1</v>
      </c>
      <c r="M64" s="21" t="s">
        <v>8</v>
      </c>
      <c r="N64" s="21" t="s">
        <v>6</v>
      </c>
      <c r="O64" s="77"/>
      <c r="P64" s="51">
        <v>175.7</v>
      </c>
      <c r="Q64" s="51">
        <f>SUM(R64:T64)</f>
        <v>2855.2</v>
      </c>
      <c r="R64" s="51">
        <v>2855.2</v>
      </c>
      <c r="S64" s="51"/>
      <c r="T64" s="51"/>
      <c r="U64" s="51"/>
      <c r="V64" s="65"/>
      <c r="W64" s="65"/>
      <c r="X64" s="65"/>
      <c r="Y64" s="65"/>
      <c r="Z64" s="65"/>
      <c r="AA64" s="65"/>
      <c r="AB64" s="65"/>
      <c r="AC64" s="65"/>
    </row>
    <row r="65" spans="1:29" s="16" customFormat="1" x14ac:dyDescent="0.3">
      <c r="A65" s="21" t="s">
        <v>1</v>
      </c>
      <c r="B65" s="21" t="s">
        <v>7</v>
      </c>
      <c r="C65" s="21" t="s">
        <v>1</v>
      </c>
      <c r="D65" s="21" t="s">
        <v>13</v>
      </c>
      <c r="E65" s="21" t="s">
        <v>2</v>
      </c>
      <c r="F65" s="21" t="s">
        <v>7</v>
      </c>
      <c r="G65" s="21" t="s">
        <v>1</v>
      </c>
      <c r="H65" s="21" t="s">
        <v>1</v>
      </c>
      <c r="I65" s="21" t="s">
        <v>3</v>
      </c>
      <c r="J65" s="21" t="s">
        <v>12</v>
      </c>
      <c r="K65" s="21" t="s">
        <v>13</v>
      </c>
      <c r="L65" s="21" t="s">
        <v>1</v>
      </c>
      <c r="M65" s="21" t="s">
        <v>8</v>
      </c>
      <c r="N65" s="21" t="s">
        <v>6</v>
      </c>
      <c r="O65" s="77"/>
      <c r="P65" s="51">
        <v>561.6</v>
      </c>
      <c r="Q65" s="51">
        <f>SUM(R65:T65)</f>
        <v>1000</v>
      </c>
      <c r="R65" s="51"/>
      <c r="S65" s="51">
        <v>1000</v>
      </c>
      <c r="T65" s="51"/>
      <c r="U65" s="51"/>
      <c r="V65" s="65"/>
      <c r="W65" s="65"/>
      <c r="X65" s="65"/>
      <c r="Y65" s="65"/>
      <c r="Z65" s="65"/>
      <c r="AA65" s="65"/>
      <c r="AB65" s="65"/>
      <c r="AC65" s="65"/>
    </row>
    <row r="66" spans="1:29" s="16" customFormat="1" x14ac:dyDescent="0.3">
      <c r="A66" s="21" t="s">
        <v>1</v>
      </c>
      <c r="B66" s="21" t="s">
        <v>7</v>
      </c>
      <c r="C66" s="21" t="s">
        <v>1</v>
      </c>
      <c r="D66" s="21" t="s">
        <v>13</v>
      </c>
      <c r="E66" s="21" t="s">
        <v>2</v>
      </c>
      <c r="F66" s="21" t="s">
        <v>7</v>
      </c>
      <c r="G66" s="21" t="s">
        <v>1</v>
      </c>
      <c r="H66" s="21" t="s">
        <v>1</v>
      </c>
      <c r="I66" s="21" t="s">
        <v>3</v>
      </c>
      <c r="J66" s="21" t="s">
        <v>12</v>
      </c>
      <c r="K66" s="21" t="s">
        <v>13</v>
      </c>
      <c r="L66" s="21" t="s">
        <v>14</v>
      </c>
      <c r="M66" s="21" t="s">
        <v>8</v>
      </c>
      <c r="N66" s="21" t="s">
        <v>6</v>
      </c>
      <c r="O66" s="77"/>
      <c r="P66" s="51">
        <v>351</v>
      </c>
      <c r="Q66" s="51">
        <f>SUM(R66:T66)</f>
        <v>1030.8</v>
      </c>
      <c r="R66" s="51"/>
      <c r="S66" s="51"/>
      <c r="T66" s="51">
        <v>1030.8</v>
      </c>
      <c r="U66" s="51"/>
      <c r="V66" s="65"/>
      <c r="W66" s="65"/>
      <c r="X66" s="65"/>
      <c r="Y66" s="65"/>
      <c r="Z66" s="65"/>
      <c r="AA66" s="65"/>
      <c r="AB66" s="65"/>
      <c r="AC66" s="65"/>
    </row>
    <row r="67" spans="1:29" s="16" customFormat="1" x14ac:dyDescent="0.3">
      <c r="A67" s="21" t="s">
        <v>1</v>
      </c>
      <c r="B67" s="21" t="s">
        <v>7</v>
      </c>
      <c r="C67" s="21" t="s">
        <v>1</v>
      </c>
      <c r="D67" s="21" t="s">
        <v>13</v>
      </c>
      <c r="E67" s="21" t="s">
        <v>2</v>
      </c>
      <c r="F67" s="21" t="s">
        <v>7</v>
      </c>
      <c r="G67" s="21" t="s">
        <v>1</v>
      </c>
      <c r="H67" s="21" t="s">
        <v>1</v>
      </c>
      <c r="I67" s="21" t="s">
        <v>3</v>
      </c>
      <c r="J67" s="21" t="s">
        <v>2</v>
      </c>
      <c r="K67" s="21" t="s">
        <v>13</v>
      </c>
      <c r="L67" s="21" t="s">
        <v>5</v>
      </c>
      <c r="M67" s="21" t="s">
        <v>8</v>
      </c>
      <c r="N67" s="21" t="s">
        <v>6</v>
      </c>
      <c r="O67" s="78"/>
      <c r="P67" s="51"/>
      <c r="Q67" s="51">
        <f>SUM(R67:U67)</f>
        <v>20</v>
      </c>
      <c r="R67" s="51"/>
      <c r="S67" s="51"/>
      <c r="T67" s="51"/>
      <c r="U67" s="51">
        <v>20</v>
      </c>
      <c r="V67" s="65"/>
      <c r="W67" s="65"/>
      <c r="X67" s="65"/>
      <c r="Y67" s="65"/>
      <c r="Z67" s="65"/>
      <c r="AA67" s="65"/>
      <c r="AB67" s="65"/>
      <c r="AC67" s="65"/>
    </row>
    <row r="68" spans="1:29" s="38" customFormat="1" ht="21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4" t="s">
        <v>22</v>
      </c>
      <c r="P68" s="36"/>
      <c r="Q68" s="37">
        <f>Q74+Q79+Q84+Q89+Q69</f>
        <v>19130</v>
      </c>
      <c r="R68" s="37">
        <f t="shared" ref="R68:T68" si="21">R74+R79+R84+R89+R69</f>
        <v>11411.6</v>
      </c>
      <c r="S68" s="37">
        <f t="shared" si="21"/>
        <v>3866.3</v>
      </c>
      <c r="T68" s="37">
        <f t="shared" si="21"/>
        <v>3752.0999999999995</v>
      </c>
      <c r="U68" s="37">
        <f>U74+U79+U84+U89+U69</f>
        <v>100</v>
      </c>
      <c r="V68" s="36"/>
      <c r="W68" s="36"/>
      <c r="X68" s="36"/>
      <c r="Y68" s="36"/>
      <c r="Z68" s="36"/>
      <c r="AA68" s="36"/>
      <c r="AB68" s="36"/>
      <c r="AC68" s="36"/>
    </row>
    <row r="69" spans="1:29" s="12" customFormat="1" ht="16.5" customHeight="1" x14ac:dyDescent="0.3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72" t="s">
        <v>53</v>
      </c>
      <c r="P69" s="52">
        <f t="shared" ref="P69" si="22">SUM(P70:P73)</f>
        <v>1218.3</v>
      </c>
      <c r="Q69" s="52">
        <f>SUM(R69:U69)</f>
        <v>6401.9</v>
      </c>
      <c r="R69" s="52">
        <f t="shared" ref="R69:S69" si="23">SUM(R70:R73)</f>
        <v>3000</v>
      </c>
      <c r="S69" s="52">
        <f t="shared" si="23"/>
        <v>1973.7</v>
      </c>
      <c r="T69" s="52">
        <f>SUM(T70:T73)</f>
        <v>1378.2</v>
      </c>
      <c r="U69" s="52">
        <f t="shared" ref="U69" si="24">SUM(U70:U73)</f>
        <v>50</v>
      </c>
      <c r="V69" s="79"/>
      <c r="W69" s="71"/>
      <c r="X69" s="63"/>
      <c r="Y69" s="71">
        <v>16</v>
      </c>
      <c r="Z69" s="71">
        <v>2</v>
      </c>
      <c r="AA69" s="71"/>
      <c r="AB69" s="71"/>
      <c r="AC69" s="73">
        <v>3</v>
      </c>
    </row>
    <row r="70" spans="1:29" s="12" customFormat="1" ht="16.5" customHeight="1" x14ac:dyDescent="0.3">
      <c r="A70" s="21" t="s">
        <v>1</v>
      </c>
      <c r="B70" s="21" t="s">
        <v>4</v>
      </c>
      <c r="C70" s="21" t="s">
        <v>1</v>
      </c>
      <c r="D70" s="21" t="s">
        <v>5</v>
      </c>
      <c r="E70" s="21" t="s">
        <v>2</v>
      </c>
      <c r="F70" s="21" t="s">
        <v>7</v>
      </c>
      <c r="G70" s="21" t="s">
        <v>1</v>
      </c>
      <c r="H70" s="21" t="s">
        <v>1</v>
      </c>
      <c r="I70" s="21" t="s">
        <v>3</v>
      </c>
      <c r="J70" s="21" t="s">
        <v>2</v>
      </c>
      <c r="K70" s="21" t="s">
        <v>13</v>
      </c>
      <c r="L70" s="21" t="s">
        <v>1</v>
      </c>
      <c r="M70" s="21" t="s">
        <v>8</v>
      </c>
      <c r="N70" s="21" t="s">
        <v>13</v>
      </c>
      <c r="O70" s="72"/>
      <c r="P70" s="57">
        <v>372.3</v>
      </c>
      <c r="Q70" s="57">
        <f t="shared" ref="Q70:Q72" si="25">SUM(R70:T70)</f>
        <v>3000</v>
      </c>
      <c r="R70" s="57">
        <v>3000</v>
      </c>
      <c r="S70" s="57"/>
      <c r="T70" s="57"/>
      <c r="U70" s="57"/>
      <c r="V70" s="80"/>
      <c r="W70" s="71"/>
      <c r="X70" s="63"/>
      <c r="Y70" s="71"/>
      <c r="Z70" s="71"/>
      <c r="AA70" s="71"/>
      <c r="AB70" s="71"/>
      <c r="AC70" s="74"/>
    </row>
    <row r="71" spans="1:29" s="12" customFormat="1" ht="16.5" customHeight="1" x14ac:dyDescent="0.3">
      <c r="A71" s="21" t="s">
        <v>1</v>
      </c>
      <c r="B71" s="21" t="s">
        <v>4</v>
      </c>
      <c r="C71" s="21" t="s">
        <v>1</v>
      </c>
      <c r="D71" s="21" t="s">
        <v>5</v>
      </c>
      <c r="E71" s="21" t="s">
        <v>2</v>
      </c>
      <c r="F71" s="21" t="s">
        <v>7</v>
      </c>
      <c r="G71" s="21" t="s">
        <v>1</v>
      </c>
      <c r="H71" s="21" t="s">
        <v>1</v>
      </c>
      <c r="I71" s="21" t="s">
        <v>3</v>
      </c>
      <c r="J71" s="21" t="s">
        <v>12</v>
      </c>
      <c r="K71" s="21" t="s">
        <v>13</v>
      </c>
      <c r="L71" s="21" t="s">
        <v>1</v>
      </c>
      <c r="M71" s="21" t="s">
        <v>8</v>
      </c>
      <c r="N71" s="21" t="s">
        <v>13</v>
      </c>
      <c r="O71" s="72"/>
      <c r="P71" s="57">
        <v>594.20000000000005</v>
      </c>
      <c r="Q71" s="57">
        <f t="shared" si="25"/>
        <v>1973.7</v>
      </c>
      <c r="R71" s="57"/>
      <c r="S71" s="57">
        <v>1973.7</v>
      </c>
      <c r="T71" s="57"/>
      <c r="U71" s="57"/>
      <c r="V71" s="80"/>
      <c r="W71" s="71"/>
      <c r="X71" s="63"/>
      <c r="Y71" s="71"/>
      <c r="Z71" s="71"/>
      <c r="AA71" s="71"/>
      <c r="AB71" s="71"/>
      <c r="AC71" s="74"/>
    </row>
    <row r="72" spans="1:29" s="12" customFormat="1" ht="16.5" customHeight="1" x14ac:dyDescent="0.3">
      <c r="A72" s="21" t="s">
        <v>1</v>
      </c>
      <c r="B72" s="21" t="s">
        <v>4</v>
      </c>
      <c r="C72" s="21" t="s">
        <v>1</v>
      </c>
      <c r="D72" s="21" t="s">
        <v>5</v>
      </c>
      <c r="E72" s="21" t="s">
        <v>2</v>
      </c>
      <c r="F72" s="21" t="s">
        <v>7</v>
      </c>
      <c r="G72" s="21" t="s">
        <v>1</v>
      </c>
      <c r="H72" s="21" t="s">
        <v>1</v>
      </c>
      <c r="I72" s="21" t="s">
        <v>3</v>
      </c>
      <c r="J72" s="21" t="s">
        <v>12</v>
      </c>
      <c r="K72" s="21" t="s">
        <v>15</v>
      </c>
      <c r="L72" s="21" t="s">
        <v>14</v>
      </c>
      <c r="M72" s="21" t="s">
        <v>8</v>
      </c>
      <c r="N72" s="21" t="s">
        <v>13</v>
      </c>
      <c r="O72" s="72"/>
      <c r="P72" s="57"/>
      <c r="Q72" s="57">
        <f t="shared" si="25"/>
        <v>1378.2</v>
      </c>
      <c r="R72" s="57"/>
      <c r="S72" s="57"/>
      <c r="T72" s="57">
        <v>1378.2</v>
      </c>
      <c r="U72" s="57"/>
      <c r="V72" s="80"/>
      <c r="W72" s="71"/>
      <c r="X72" s="63"/>
      <c r="Y72" s="71"/>
      <c r="Z72" s="71"/>
      <c r="AA72" s="71"/>
      <c r="AB72" s="71"/>
      <c r="AC72" s="74"/>
    </row>
    <row r="73" spans="1:29" s="12" customFormat="1" ht="16.5" customHeight="1" x14ac:dyDescent="0.3">
      <c r="A73" s="21" t="s">
        <v>1</v>
      </c>
      <c r="B73" s="21" t="s">
        <v>4</v>
      </c>
      <c r="C73" s="21" t="s">
        <v>1</v>
      </c>
      <c r="D73" s="21" t="s">
        <v>5</v>
      </c>
      <c r="E73" s="21" t="s">
        <v>2</v>
      </c>
      <c r="F73" s="21" t="s">
        <v>7</v>
      </c>
      <c r="G73" s="21" t="s">
        <v>1</v>
      </c>
      <c r="H73" s="21" t="s">
        <v>1</v>
      </c>
      <c r="I73" s="21" t="s">
        <v>3</v>
      </c>
      <c r="J73" s="21" t="s">
        <v>2</v>
      </c>
      <c r="K73" s="21" t="s">
        <v>13</v>
      </c>
      <c r="L73" s="21" t="s">
        <v>5</v>
      </c>
      <c r="M73" s="21" t="s">
        <v>8</v>
      </c>
      <c r="N73" s="21" t="s">
        <v>13</v>
      </c>
      <c r="O73" s="72"/>
      <c r="P73" s="57">
        <v>251.8</v>
      </c>
      <c r="Q73" s="57">
        <f>SUM(R73:U73)</f>
        <v>50</v>
      </c>
      <c r="R73" s="57"/>
      <c r="S73" s="57"/>
      <c r="T73" s="57"/>
      <c r="U73" s="57">
        <v>50</v>
      </c>
      <c r="V73" s="81"/>
      <c r="W73" s="71"/>
      <c r="X73" s="63"/>
      <c r="Y73" s="71"/>
      <c r="Z73" s="71"/>
      <c r="AA73" s="71"/>
      <c r="AB73" s="71"/>
      <c r="AC73" s="75"/>
    </row>
    <row r="74" spans="1:29" s="12" customFormat="1" x14ac:dyDescent="0.3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72" t="s">
        <v>49</v>
      </c>
      <c r="P74" s="44">
        <f t="shared" ref="P74:U74" si="26">SUM(P75:P78)</f>
        <v>1218.3</v>
      </c>
      <c r="Q74" s="44">
        <f>SUM(R74:U74)</f>
        <v>5009</v>
      </c>
      <c r="R74" s="44">
        <f t="shared" si="26"/>
        <v>3000</v>
      </c>
      <c r="S74" s="44">
        <f t="shared" si="26"/>
        <v>1162</v>
      </c>
      <c r="T74" s="44">
        <f>SUM(T75:T78)</f>
        <v>817</v>
      </c>
      <c r="U74" s="52">
        <f t="shared" si="26"/>
        <v>30</v>
      </c>
      <c r="V74" s="63">
        <v>1.2</v>
      </c>
      <c r="W74" s="71"/>
      <c r="X74" s="63"/>
      <c r="Y74" s="63"/>
      <c r="Z74" s="71"/>
      <c r="AA74" s="71"/>
      <c r="AB74" s="71"/>
      <c r="AC74" s="73"/>
    </row>
    <row r="75" spans="1:29" s="12" customFormat="1" x14ac:dyDescent="0.3">
      <c r="A75" s="21" t="s">
        <v>1</v>
      </c>
      <c r="B75" s="21" t="s">
        <v>7</v>
      </c>
      <c r="C75" s="21" t="s">
        <v>1</v>
      </c>
      <c r="D75" s="21" t="s">
        <v>13</v>
      </c>
      <c r="E75" s="21" t="s">
        <v>2</v>
      </c>
      <c r="F75" s="21" t="s">
        <v>7</v>
      </c>
      <c r="G75" s="21" t="s">
        <v>1</v>
      </c>
      <c r="H75" s="21" t="s">
        <v>1</v>
      </c>
      <c r="I75" s="21" t="s">
        <v>3</v>
      </c>
      <c r="J75" s="21" t="s">
        <v>2</v>
      </c>
      <c r="K75" s="21" t="s">
        <v>13</v>
      </c>
      <c r="L75" s="21" t="s">
        <v>1</v>
      </c>
      <c r="M75" s="21" t="s">
        <v>6</v>
      </c>
      <c r="N75" s="21" t="s">
        <v>1</v>
      </c>
      <c r="O75" s="72"/>
      <c r="P75" s="47">
        <v>372.3</v>
      </c>
      <c r="Q75" s="47">
        <f t="shared" ref="Q75:Q81" si="27">SUM(R75:T75)</f>
        <v>3000</v>
      </c>
      <c r="R75" s="47">
        <v>3000</v>
      </c>
      <c r="S75" s="47"/>
      <c r="T75" s="47"/>
      <c r="U75" s="47"/>
      <c r="V75" s="63"/>
      <c r="W75" s="71"/>
      <c r="X75" s="63"/>
      <c r="Y75" s="63"/>
      <c r="Z75" s="71"/>
      <c r="AA75" s="71"/>
      <c r="AB75" s="71"/>
      <c r="AC75" s="74"/>
    </row>
    <row r="76" spans="1:29" s="12" customFormat="1" x14ac:dyDescent="0.3">
      <c r="A76" s="21" t="s">
        <v>1</v>
      </c>
      <c r="B76" s="21" t="s">
        <v>7</v>
      </c>
      <c r="C76" s="21" t="s">
        <v>1</v>
      </c>
      <c r="D76" s="21" t="s">
        <v>13</v>
      </c>
      <c r="E76" s="21" t="s">
        <v>2</v>
      </c>
      <c r="F76" s="21" t="s">
        <v>7</v>
      </c>
      <c r="G76" s="21" t="s">
        <v>1</v>
      </c>
      <c r="H76" s="21" t="s">
        <v>1</v>
      </c>
      <c r="I76" s="21" t="s">
        <v>3</v>
      </c>
      <c r="J76" s="21" t="s">
        <v>12</v>
      </c>
      <c r="K76" s="21" t="s">
        <v>13</v>
      </c>
      <c r="L76" s="21" t="s">
        <v>1</v>
      </c>
      <c r="M76" s="21" t="s">
        <v>6</v>
      </c>
      <c r="N76" s="21" t="s">
        <v>1</v>
      </c>
      <c r="O76" s="72"/>
      <c r="P76" s="47">
        <v>594.20000000000005</v>
      </c>
      <c r="Q76" s="47">
        <f t="shared" si="27"/>
        <v>1162</v>
      </c>
      <c r="R76" s="47"/>
      <c r="S76" s="47">
        <v>1162</v>
      </c>
      <c r="T76" s="47"/>
      <c r="U76" s="47"/>
      <c r="V76" s="63"/>
      <c r="W76" s="71"/>
      <c r="X76" s="63"/>
      <c r="Y76" s="63"/>
      <c r="Z76" s="71"/>
      <c r="AA76" s="71"/>
      <c r="AB76" s="71"/>
      <c r="AC76" s="74"/>
    </row>
    <row r="77" spans="1:29" s="12" customFormat="1" x14ac:dyDescent="0.3">
      <c r="A77" s="21" t="s">
        <v>1</v>
      </c>
      <c r="B77" s="21" t="s">
        <v>7</v>
      </c>
      <c r="C77" s="21" t="s">
        <v>1</v>
      </c>
      <c r="D77" s="21" t="s">
        <v>13</v>
      </c>
      <c r="E77" s="21" t="s">
        <v>2</v>
      </c>
      <c r="F77" s="21" t="s">
        <v>7</v>
      </c>
      <c r="G77" s="21" t="s">
        <v>1</v>
      </c>
      <c r="H77" s="21" t="s">
        <v>1</v>
      </c>
      <c r="I77" s="21" t="s">
        <v>3</v>
      </c>
      <c r="J77" s="21" t="s">
        <v>12</v>
      </c>
      <c r="K77" s="21" t="s">
        <v>15</v>
      </c>
      <c r="L77" s="21" t="s">
        <v>14</v>
      </c>
      <c r="M77" s="21" t="s">
        <v>6</v>
      </c>
      <c r="N77" s="21" t="s">
        <v>1</v>
      </c>
      <c r="O77" s="72"/>
      <c r="P77" s="53"/>
      <c r="Q77" s="53">
        <f t="shared" si="27"/>
        <v>817</v>
      </c>
      <c r="R77" s="53"/>
      <c r="S77" s="53"/>
      <c r="T77" s="53">
        <v>817</v>
      </c>
      <c r="U77" s="53"/>
      <c r="V77" s="63"/>
      <c r="W77" s="71"/>
      <c r="X77" s="63"/>
      <c r="Y77" s="63"/>
      <c r="Z77" s="71"/>
      <c r="AA77" s="71"/>
      <c r="AB77" s="71"/>
      <c r="AC77" s="74"/>
    </row>
    <row r="78" spans="1:29" s="12" customFormat="1" x14ac:dyDescent="0.3">
      <c r="A78" s="21" t="s">
        <v>1</v>
      </c>
      <c r="B78" s="21" t="s">
        <v>7</v>
      </c>
      <c r="C78" s="21" t="s">
        <v>1</v>
      </c>
      <c r="D78" s="21" t="s">
        <v>13</v>
      </c>
      <c r="E78" s="21" t="s">
        <v>2</v>
      </c>
      <c r="F78" s="21" t="s">
        <v>7</v>
      </c>
      <c r="G78" s="21" t="s">
        <v>1</v>
      </c>
      <c r="H78" s="21" t="s">
        <v>1</v>
      </c>
      <c r="I78" s="21" t="s">
        <v>3</v>
      </c>
      <c r="J78" s="21" t="s">
        <v>2</v>
      </c>
      <c r="K78" s="21" t="s">
        <v>13</v>
      </c>
      <c r="L78" s="21" t="s">
        <v>5</v>
      </c>
      <c r="M78" s="21" t="s">
        <v>6</v>
      </c>
      <c r="N78" s="21" t="s">
        <v>1</v>
      </c>
      <c r="O78" s="72"/>
      <c r="P78" s="47">
        <v>251.8</v>
      </c>
      <c r="Q78" s="47">
        <f>SUM(R78:U78)</f>
        <v>30</v>
      </c>
      <c r="R78" s="47"/>
      <c r="S78" s="47"/>
      <c r="T78" s="47"/>
      <c r="U78" s="47">
        <v>30</v>
      </c>
      <c r="V78" s="63"/>
      <c r="W78" s="71"/>
      <c r="X78" s="63"/>
      <c r="Y78" s="63"/>
      <c r="Z78" s="71"/>
      <c r="AA78" s="71"/>
      <c r="AB78" s="71"/>
      <c r="AC78" s="75"/>
    </row>
    <row r="79" spans="1:29" s="12" customFormat="1" x14ac:dyDescent="0.3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72" t="s">
        <v>50</v>
      </c>
      <c r="P79" s="44">
        <f t="shared" ref="P79:U79" si="28">SUM(P80:P83)</f>
        <v>620.4</v>
      </c>
      <c r="Q79" s="44">
        <f>SUM(R79:U79)</f>
        <v>3445.5</v>
      </c>
      <c r="R79" s="44">
        <f t="shared" si="28"/>
        <v>2411.8000000000002</v>
      </c>
      <c r="S79" s="44">
        <f t="shared" si="28"/>
        <v>306.10000000000002</v>
      </c>
      <c r="T79" s="44">
        <f t="shared" si="28"/>
        <v>727.6</v>
      </c>
      <c r="U79" s="52">
        <f t="shared" si="28"/>
        <v>0</v>
      </c>
      <c r="V79" s="63">
        <v>1.2</v>
      </c>
      <c r="W79" s="71"/>
      <c r="X79" s="71"/>
      <c r="Y79" s="63"/>
      <c r="Z79" s="63"/>
      <c r="AA79" s="71"/>
      <c r="AB79" s="71"/>
      <c r="AC79" s="73"/>
    </row>
    <row r="80" spans="1:29" s="12" customFormat="1" x14ac:dyDescent="0.3">
      <c r="A80" s="21" t="s">
        <v>1</v>
      </c>
      <c r="B80" s="21" t="s">
        <v>7</v>
      </c>
      <c r="C80" s="21" t="s">
        <v>1</v>
      </c>
      <c r="D80" s="21" t="s">
        <v>13</v>
      </c>
      <c r="E80" s="21" t="s">
        <v>2</v>
      </c>
      <c r="F80" s="21" t="s">
        <v>7</v>
      </c>
      <c r="G80" s="21" t="s">
        <v>1</v>
      </c>
      <c r="H80" s="21" t="s">
        <v>1</v>
      </c>
      <c r="I80" s="21" t="s">
        <v>3</v>
      </c>
      <c r="J80" s="21" t="s">
        <v>2</v>
      </c>
      <c r="K80" s="21" t="s">
        <v>13</v>
      </c>
      <c r="L80" s="21" t="s">
        <v>1</v>
      </c>
      <c r="M80" s="21" t="s">
        <v>6</v>
      </c>
      <c r="N80" s="21" t="s">
        <v>2</v>
      </c>
      <c r="O80" s="72"/>
      <c r="P80" s="47">
        <v>162.6</v>
      </c>
      <c r="Q80" s="47">
        <f t="shared" si="27"/>
        <v>2411.8000000000002</v>
      </c>
      <c r="R80" s="47">
        <v>2411.8000000000002</v>
      </c>
      <c r="S80" s="47"/>
      <c r="T80" s="47"/>
      <c r="U80" s="47"/>
      <c r="V80" s="63"/>
      <c r="W80" s="71"/>
      <c r="X80" s="71"/>
      <c r="Y80" s="63"/>
      <c r="Z80" s="63"/>
      <c r="AA80" s="71"/>
      <c r="AB80" s="71"/>
      <c r="AC80" s="74"/>
    </row>
    <row r="81" spans="1:29" s="12" customFormat="1" x14ac:dyDescent="0.3">
      <c r="A81" s="21" t="s">
        <v>1</v>
      </c>
      <c r="B81" s="21" t="s">
        <v>7</v>
      </c>
      <c r="C81" s="21" t="s">
        <v>1</v>
      </c>
      <c r="D81" s="21" t="s">
        <v>13</v>
      </c>
      <c r="E81" s="21" t="s">
        <v>2</v>
      </c>
      <c r="F81" s="21" t="s">
        <v>7</v>
      </c>
      <c r="G81" s="21" t="s">
        <v>1</v>
      </c>
      <c r="H81" s="21" t="s">
        <v>1</v>
      </c>
      <c r="I81" s="21" t="s">
        <v>3</v>
      </c>
      <c r="J81" s="21" t="s">
        <v>12</v>
      </c>
      <c r="K81" s="21" t="s">
        <v>13</v>
      </c>
      <c r="L81" s="21" t="s">
        <v>1</v>
      </c>
      <c r="M81" s="21" t="s">
        <v>6</v>
      </c>
      <c r="N81" s="21" t="s">
        <v>2</v>
      </c>
      <c r="O81" s="72"/>
      <c r="P81" s="47">
        <v>310.2</v>
      </c>
      <c r="Q81" s="47">
        <f t="shared" si="27"/>
        <v>306.10000000000002</v>
      </c>
      <c r="R81" s="47"/>
      <c r="S81" s="47">
        <v>306.10000000000002</v>
      </c>
      <c r="T81" s="47"/>
      <c r="U81" s="47"/>
      <c r="V81" s="63"/>
      <c r="W81" s="71"/>
      <c r="X81" s="71"/>
      <c r="Y81" s="63"/>
      <c r="Z81" s="63"/>
      <c r="AA81" s="71"/>
      <c r="AB81" s="71"/>
      <c r="AC81" s="74"/>
    </row>
    <row r="82" spans="1:29" s="12" customFormat="1" x14ac:dyDescent="0.3">
      <c r="A82" s="21" t="s">
        <v>1</v>
      </c>
      <c r="B82" s="21" t="s">
        <v>7</v>
      </c>
      <c r="C82" s="21" t="s">
        <v>1</v>
      </c>
      <c r="D82" s="21" t="s">
        <v>13</v>
      </c>
      <c r="E82" s="21" t="s">
        <v>2</v>
      </c>
      <c r="F82" s="21" t="s">
        <v>7</v>
      </c>
      <c r="G82" s="21" t="s">
        <v>1</v>
      </c>
      <c r="H82" s="21" t="s">
        <v>1</v>
      </c>
      <c r="I82" s="21" t="s">
        <v>3</v>
      </c>
      <c r="J82" s="21" t="s">
        <v>12</v>
      </c>
      <c r="K82" s="21" t="s">
        <v>15</v>
      </c>
      <c r="L82" s="21" t="s">
        <v>14</v>
      </c>
      <c r="M82" s="21" t="s">
        <v>6</v>
      </c>
      <c r="N82" s="21" t="s">
        <v>2</v>
      </c>
      <c r="O82" s="72"/>
      <c r="P82" s="53"/>
      <c r="Q82" s="53">
        <f>SUM(R82:T82)</f>
        <v>727.6</v>
      </c>
      <c r="R82" s="53"/>
      <c r="S82" s="53"/>
      <c r="T82" s="53">
        <v>727.6</v>
      </c>
      <c r="U82" s="53"/>
      <c r="V82" s="63"/>
      <c r="W82" s="71"/>
      <c r="X82" s="71"/>
      <c r="Y82" s="63"/>
      <c r="Z82" s="63"/>
      <c r="AA82" s="71"/>
      <c r="AB82" s="71"/>
      <c r="AC82" s="74"/>
    </row>
    <row r="83" spans="1:29" s="12" customFormat="1" hidden="1" x14ac:dyDescent="0.3">
      <c r="A83" s="21" t="s">
        <v>1</v>
      </c>
      <c r="B83" s="21" t="s">
        <v>7</v>
      </c>
      <c r="C83" s="21" t="s">
        <v>1</v>
      </c>
      <c r="D83" s="21" t="s">
        <v>13</v>
      </c>
      <c r="E83" s="21" t="s">
        <v>2</v>
      </c>
      <c r="F83" s="21" t="s">
        <v>7</v>
      </c>
      <c r="G83" s="21" t="s">
        <v>1</v>
      </c>
      <c r="H83" s="21" t="s">
        <v>1</v>
      </c>
      <c r="I83" s="21" t="s">
        <v>3</v>
      </c>
      <c r="J83" s="21" t="s">
        <v>2</v>
      </c>
      <c r="K83" s="21" t="s">
        <v>13</v>
      </c>
      <c r="L83" s="21" t="s">
        <v>5</v>
      </c>
      <c r="M83" s="21" t="s">
        <v>6</v>
      </c>
      <c r="N83" s="21" t="s">
        <v>2</v>
      </c>
      <c r="O83" s="72"/>
      <c r="P83" s="47">
        <v>147.6</v>
      </c>
      <c r="Q83" s="47">
        <f>SUM(R83:U83)</f>
        <v>0</v>
      </c>
      <c r="R83" s="47"/>
      <c r="S83" s="47"/>
      <c r="T83" s="47"/>
      <c r="U83" s="47"/>
      <c r="V83" s="60"/>
      <c r="W83" s="71"/>
      <c r="X83" s="71"/>
      <c r="Y83" s="63"/>
      <c r="Z83" s="63"/>
      <c r="AA83" s="71"/>
      <c r="AB83" s="71"/>
      <c r="AC83" s="75"/>
    </row>
    <row r="84" spans="1:29" s="12" customFormat="1" x14ac:dyDescent="0.3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72" t="s">
        <v>52</v>
      </c>
      <c r="P84" s="44">
        <f t="shared" ref="P84" si="29">SUM(P85:P88)</f>
        <v>620.4</v>
      </c>
      <c r="Q84" s="44">
        <f>SUM(R84:U84)</f>
        <v>3539.1000000000004</v>
      </c>
      <c r="R84" s="44">
        <f t="shared" ref="R84:U84" si="30">SUM(R85:R88)</f>
        <v>2477.3000000000002</v>
      </c>
      <c r="S84" s="44">
        <f t="shared" si="30"/>
        <v>404.5</v>
      </c>
      <c r="T84" s="44">
        <f t="shared" si="30"/>
        <v>637.29999999999995</v>
      </c>
      <c r="U84" s="52">
        <f t="shared" si="30"/>
        <v>20</v>
      </c>
      <c r="V84" s="63">
        <v>0.5</v>
      </c>
      <c r="W84" s="71"/>
      <c r="X84" s="71"/>
      <c r="Y84" s="63"/>
      <c r="Z84" s="71">
        <v>1</v>
      </c>
      <c r="AA84" s="71"/>
      <c r="AB84" s="71"/>
      <c r="AC84" s="73">
        <v>2</v>
      </c>
    </row>
    <row r="85" spans="1:29" s="12" customFormat="1" x14ac:dyDescent="0.3">
      <c r="A85" s="21" t="s">
        <v>1</v>
      </c>
      <c r="B85" s="21" t="s">
        <v>4</v>
      </c>
      <c r="C85" s="21" t="s">
        <v>1</v>
      </c>
      <c r="D85" s="21" t="s">
        <v>5</v>
      </c>
      <c r="E85" s="21" t="s">
        <v>2</v>
      </c>
      <c r="F85" s="21" t="s">
        <v>7</v>
      </c>
      <c r="G85" s="21" t="s">
        <v>1</v>
      </c>
      <c r="H85" s="21" t="s">
        <v>1</v>
      </c>
      <c r="I85" s="21" t="s">
        <v>3</v>
      </c>
      <c r="J85" s="21" t="s">
        <v>2</v>
      </c>
      <c r="K85" s="21" t="s">
        <v>13</v>
      </c>
      <c r="L85" s="21" t="s">
        <v>1</v>
      </c>
      <c r="M85" s="21" t="s">
        <v>6</v>
      </c>
      <c r="N85" s="21" t="s">
        <v>3</v>
      </c>
      <c r="O85" s="72"/>
      <c r="P85" s="47">
        <v>162.6</v>
      </c>
      <c r="Q85" s="47">
        <f t="shared" ref="Q85:Q87" si="31">SUM(R85:T85)</f>
        <v>2477.3000000000002</v>
      </c>
      <c r="R85" s="47">
        <v>2477.3000000000002</v>
      </c>
      <c r="S85" s="47"/>
      <c r="T85" s="47"/>
      <c r="U85" s="47"/>
      <c r="V85" s="63"/>
      <c r="W85" s="71"/>
      <c r="X85" s="71"/>
      <c r="Y85" s="63"/>
      <c r="Z85" s="71"/>
      <c r="AA85" s="71"/>
      <c r="AB85" s="71"/>
      <c r="AC85" s="74"/>
    </row>
    <row r="86" spans="1:29" s="12" customFormat="1" x14ac:dyDescent="0.3">
      <c r="A86" s="21" t="s">
        <v>1</v>
      </c>
      <c r="B86" s="21" t="s">
        <v>4</v>
      </c>
      <c r="C86" s="21" t="s">
        <v>1</v>
      </c>
      <c r="D86" s="21" t="s">
        <v>5</v>
      </c>
      <c r="E86" s="21" t="s">
        <v>2</v>
      </c>
      <c r="F86" s="21" t="s">
        <v>7</v>
      </c>
      <c r="G86" s="21" t="s">
        <v>1</v>
      </c>
      <c r="H86" s="21" t="s">
        <v>1</v>
      </c>
      <c r="I86" s="21" t="s">
        <v>3</v>
      </c>
      <c r="J86" s="21" t="s">
        <v>12</v>
      </c>
      <c r="K86" s="21" t="s">
        <v>13</v>
      </c>
      <c r="L86" s="21" t="s">
        <v>1</v>
      </c>
      <c r="M86" s="21" t="s">
        <v>6</v>
      </c>
      <c r="N86" s="21" t="s">
        <v>3</v>
      </c>
      <c r="O86" s="72"/>
      <c r="P86" s="47">
        <v>310.2</v>
      </c>
      <c r="Q86" s="47">
        <f t="shared" si="31"/>
        <v>404.5</v>
      </c>
      <c r="R86" s="47"/>
      <c r="S86" s="47">
        <v>404.5</v>
      </c>
      <c r="T86" s="47"/>
      <c r="U86" s="47"/>
      <c r="V86" s="63"/>
      <c r="W86" s="71"/>
      <c r="X86" s="71"/>
      <c r="Y86" s="63"/>
      <c r="Z86" s="71"/>
      <c r="AA86" s="71"/>
      <c r="AB86" s="71"/>
      <c r="AC86" s="74"/>
    </row>
    <row r="87" spans="1:29" s="12" customFormat="1" x14ac:dyDescent="0.3">
      <c r="A87" s="21" t="s">
        <v>1</v>
      </c>
      <c r="B87" s="21" t="s">
        <v>4</v>
      </c>
      <c r="C87" s="21" t="s">
        <v>1</v>
      </c>
      <c r="D87" s="21" t="s">
        <v>5</v>
      </c>
      <c r="E87" s="21" t="s">
        <v>2</v>
      </c>
      <c r="F87" s="21" t="s">
        <v>7</v>
      </c>
      <c r="G87" s="21" t="s">
        <v>1</v>
      </c>
      <c r="H87" s="21" t="s">
        <v>1</v>
      </c>
      <c r="I87" s="21" t="s">
        <v>3</v>
      </c>
      <c r="J87" s="21" t="s">
        <v>12</v>
      </c>
      <c r="K87" s="21" t="s">
        <v>15</v>
      </c>
      <c r="L87" s="21" t="s">
        <v>14</v>
      </c>
      <c r="M87" s="21" t="s">
        <v>6</v>
      </c>
      <c r="N87" s="21" t="s">
        <v>3</v>
      </c>
      <c r="O87" s="72"/>
      <c r="P87" s="53"/>
      <c r="Q87" s="53">
        <f t="shared" si="31"/>
        <v>637.29999999999995</v>
      </c>
      <c r="R87" s="53"/>
      <c r="S87" s="53"/>
      <c r="T87" s="53">
        <v>637.29999999999995</v>
      </c>
      <c r="U87" s="53"/>
      <c r="V87" s="63"/>
      <c r="W87" s="71"/>
      <c r="X87" s="71"/>
      <c r="Y87" s="63"/>
      <c r="Z87" s="71"/>
      <c r="AA87" s="71"/>
      <c r="AB87" s="71"/>
      <c r="AC87" s="74"/>
    </row>
    <row r="88" spans="1:29" s="12" customFormat="1" x14ac:dyDescent="0.3">
      <c r="A88" s="21" t="s">
        <v>1</v>
      </c>
      <c r="B88" s="21" t="s">
        <v>4</v>
      </c>
      <c r="C88" s="21" t="s">
        <v>1</v>
      </c>
      <c r="D88" s="21" t="s">
        <v>5</v>
      </c>
      <c r="E88" s="21" t="s">
        <v>2</v>
      </c>
      <c r="F88" s="21" t="s">
        <v>7</v>
      </c>
      <c r="G88" s="21" t="s">
        <v>1</v>
      </c>
      <c r="H88" s="21" t="s">
        <v>1</v>
      </c>
      <c r="I88" s="21" t="s">
        <v>3</v>
      </c>
      <c r="J88" s="21" t="s">
        <v>2</v>
      </c>
      <c r="K88" s="21" t="s">
        <v>13</v>
      </c>
      <c r="L88" s="21" t="s">
        <v>5</v>
      </c>
      <c r="M88" s="21" t="s">
        <v>6</v>
      </c>
      <c r="N88" s="21" t="s">
        <v>3</v>
      </c>
      <c r="O88" s="72"/>
      <c r="P88" s="47">
        <v>147.6</v>
      </c>
      <c r="Q88" s="47">
        <f>SUM(R88:U88)</f>
        <v>20</v>
      </c>
      <c r="R88" s="47"/>
      <c r="S88" s="47"/>
      <c r="T88" s="47"/>
      <c r="U88" s="47">
        <v>20</v>
      </c>
      <c r="V88" s="63"/>
      <c r="W88" s="71"/>
      <c r="X88" s="71"/>
      <c r="Y88" s="63"/>
      <c r="Z88" s="71"/>
      <c r="AA88" s="71"/>
      <c r="AB88" s="71"/>
      <c r="AC88" s="75"/>
    </row>
    <row r="89" spans="1:29" s="12" customFormat="1" x14ac:dyDescent="0.3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76" t="s">
        <v>51</v>
      </c>
      <c r="P89" s="61"/>
      <c r="Q89" s="52">
        <f>SUM(R89:U89)</f>
        <v>734.5</v>
      </c>
      <c r="R89" s="52">
        <f>SUM(R90:R93)</f>
        <v>522.5</v>
      </c>
      <c r="S89" s="52">
        <f t="shared" ref="S89:U89" si="32">SUM(S90:S93)</f>
        <v>20</v>
      </c>
      <c r="T89" s="52">
        <f t="shared" si="32"/>
        <v>192</v>
      </c>
      <c r="U89" s="52">
        <f t="shared" si="32"/>
        <v>0</v>
      </c>
      <c r="V89" s="64"/>
      <c r="W89" s="73">
        <v>1</v>
      </c>
      <c r="X89" s="73"/>
      <c r="Y89" s="64"/>
      <c r="Z89" s="64"/>
      <c r="AA89" s="73"/>
      <c r="AB89" s="73"/>
      <c r="AC89" s="73"/>
    </row>
    <row r="90" spans="1:29" s="12" customFormat="1" x14ac:dyDescent="0.3">
      <c r="A90" s="21" t="s">
        <v>1</v>
      </c>
      <c r="B90" s="21" t="s">
        <v>4</v>
      </c>
      <c r="C90" s="21" t="s">
        <v>1</v>
      </c>
      <c r="D90" s="21" t="s">
        <v>5</v>
      </c>
      <c r="E90" s="21" t="s">
        <v>2</v>
      </c>
      <c r="F90" s="21" t="s">
        <v>7</v>
      </c>
      <c r="G90" s="21" t="s">
        <v>1</v>
      </c>
      <c r="H90" s="21" t="s">
        <v>1</v>
      </c>
      <c r="I90" s="21" t="s">
        <v>3</v>
      </c>
      <c r="J90" s="21" t="s">
        <v>2</v>
      </c>
      <c r="K90" s="21" t="s">
        <v>13</v>
      </c>
      <c r="L90" s="21" t="s">
        <v>1</v>
      </c>
      <c r="M90" s="21" t="s">
        <v>6</v>
      </c>
      <c r="N90" s="21" t="s">
        <v>5</v>
      </c>
      <c r="O90" s="77"/>
      <c r="P90" s="61"/>
      <c r="Q90" s="61">
        <f t="shared" ref="Q90:Q92" si="33">SUM(R90:U90)</f>
        <v>522.5</v>
      </c>
      <c r="R90" s="61">
        <v>522.5</v>
      </c>
      <c r="S90" s="61"/>
      <c r="T90" s="61"/>
      <c r="U90" s="61"/>
      <c r="V90" s="65"/>
      <c r="W90" s="74"/>
      <c r="X90" s="74"/>
      <c r="Y90" s="65"/>
      <c r="Z90" s="65"/>
      <c r="AA90" s="74"/>
      <c r="AB90" s="74"/>
      <c r="AC90" s="74"/>
    </row>
    <row r="91" spans="1:29" s="12" customFormat="1" x14ac:dyDescent="0.3">
      <c r="A91" s="21" t="s">
        <v>1</v>
      </c>
      <c r="B91" s="21" t="s">
        <v>4</v>
      </c>
      <c r="C91" s="21" t="s">
        <v>1</v>
      </c>
      <c r="D91" s="21" t="s">
        <v>5</v>
      </c>
      <c r="E91" s="21" t="s">
        <v>2</v>
      </c>
      <c r="F91" s="21" t="s">
        <v>7</v>
      </c>
      <c r="G91" s="21" t="s">
        <v>1</v>
      </c>
      <c r="H91" s="21" t="s">
        <v>1</v>
      </c>
      <c r="I91" s="21" t="s">
        <v>3</v>
      </c>
      <c r="J91" s="21" t="s">
        <v>12</v>
      </c>
      <c r="K91" s="21" t="s">
        <v>13</v>
      </c>
      <c r="L91" s="21" t="s">
        <v>1</v>
      </c>
      <c r="M91" s="21" t="s">
        <v>6</v>
      </c>
      <c r="N91" s="21" t="s">
        <v>5</v>
      </c>
      <c r="O91" s="77"/>
      <c r="P91" s="61"/>
      <c r="Q91" s="61">
        <f t="shared" si="33"/>
        <v>20</v>
      </c>
      <c r="R91" s="61"/>
      <c r="S91" s="61">
        <v>20</v>
      </c>
      <c r="T91" s="61"/>
      <c r="U91" s="61"/>
      <c r="V91" s="65"/>
      <c r="W91" s="74"/>
      <c r="X91" s="74"/>
      <c r="Y91" s="65"/>
      <c r="Z91" s="65"/>
      <c r="AA91" s="74"/>
      <c r="AB91" s="74"/>
      <c r="AC91" s="74"/>
    </row>
    <row r="92" spans="1:29" s="12" customFormat="1" x14ac:dyDescent="0.3">
      <c r="A92" s="21" t="s">
        <v>1</v>
      </c>
      <c r="B92" s="21" t="s">
        <v>4</v>
      </c>
      <c r="C92" s="21" t="s">
        <v>1</v>
      </c>
      <c r="D92" s="21" t="s">
        <v>5</v>
      </c>
      <c r="E92" s="21" t="s">
        <v>2</v>
      </c>
      <c r="F92" s="21" t="s">
        <v>7</v>
      </c>
      <c r="G92" s="21" t="s">
        <v>1</v>
      </c>
      <c r="H92" s="21" t="s">
        <v>1</v>
      </c>
      <c r="I92" s="21" t="s">
        <v>3</v>
      </c>
      <c r="J92" s="21" t="s">
        <v>12</v>
      </c>
      <c r="K92" s="21" t="s">
        <v>15</v>
      </c>
      <c r="L92" s="21" t="s">
        <v>14</v>
      </c>
      <c r="M92" s="21" t="s">
        <v>6</v>
      </c>
      <c r="N92" s="21" t="s">
        <v>5</v>
      </c>
      <c r="O92" s="77"/>
      <c r="P92" s="61"/>
      <c r="Q92" s="61">
        <f t="shared" si="33"/>
        <v>192</v>
      </c>
      <c r="R92" s="61"/>
      <c r="S92" s="61"/>
      <c r="T92" s="61">
        <v>192</v>
      </c>
      <c r="U92" s="61"/>
      <c r="V92" s="65"/>
      <c r="W92" s="74"/>
      <c r="X92" s="74"/>
      <c r="Y92" s="65"/>
      <c r="Z92" s="65"/>
      <c r="AA92" s="74"/>
      <c r="AB92" s="74"/>
      <c r="AC92" s="74"/>
    </row>
    <row r="93" spans="1:29" s="12" customFormat="1" hidden="1" x14ac:dyDescent="0.3">
      <c r="A93" s="21" t="s">
        <v>1</v>
      </c>
      <c r="B93" s="21" t="s">
        <v>7</v>
      </c>
      <c r="C93" s="21" t="s">
        <v>1</v>
      </c>
      <c r="D93" s="21" t="s">
        <v>13</v>
      </c>
      <c r="E93" s="21" t="s">
        <v>2</v>
      </c>
      <c r="F93" s="21" t="s">
        <v>7</v>
      </c>
      <c r="G93" s="21" t="s">
        <v>1</v>
      </c>
      <c r="H93" s="21" t="s">
        <v>1</v>
      </c>
      <c r="I93" s="21" t="s">
        <v>3</v>
      </c>
      <c r="J93" s="21" t="s">
        <v>2</v>
      </c>
      <c r="K93" s="21" t="s">
        <v>13</v>
      </c>
      <c r="L93" s="21" t="s">
        <v>5</v>
      </c>
      <c r="M93" s="21" t="s">
        <v>6</v>
      </c>
      <c r="N93" s="21" t="s">
        <v>5</v>
      </c>
      <c r="O93" s="78"/>
      <c r="P93" s="61"/>
      <c r="Q93" s="61">
        <f>SUM(R93:U93)</f>
        <v>0</v>
      </c>
      <c r="R93" s="61"/>
      <c r="S93" s="61"/>
      <c r="T93" s="61"/>
      <c r="U93" s="61"/>
      <c r="V93" s="66"/>
      <c r="W93" s="75"/>
      <c r="X93" s="75"/>
      <c r="Y93" s="66"/>
      <c r="Z93" s="66"/>
      <c r="AA93" s="75"/>
      <c r="AB93" s="75"/>
      <c r="AC93" s="75"/>
    </row>
    <row r="94" spans="1:29" s="12" customFormat="1" ht="46.8" x14ac:dyDescent="0.3">
      <c r="A94" s="22" t="s">
        <v>1</v>
      </c>
      <c r="B94" s="22" t="s">
        <v>7</v>
      </c>
      <c r="C94" s="22" t="s">
        <v>1</v>
      </c>
      <c r="D94" s="22" t="s">
        <v>13</v>
      </c>
      <c r="E94" s="22" t="s">
        <v>2</v>
      </c>
      <c r="F94" s="22" t="s">
        <v>7</v>
      </c>
      <c r="G94" s="22" t="s">
        <v>1</v>
      </c>
      <c r="H94" s="22" t="s">
        <v>1</v>
      </c>
      <c r="I94" s="22" t="s">
        <v>3</v>
      </c>
      <c r="J94" s="22" t="s">
        <v>12</v>
      </c>
      <c r="K94" s="22" t="s">
        <v>13</v>
      </c>
      <c r="L94" s="22" t="s">
        <v>1</v>
      </c>
      <c r="M94" s="22" t="s">
        <v>1</v>
      </c>
      <c r="N94" s="22" t="s">
        <v>1</v>
      </c>
      <c r="O94" s="30" t="s">
        <v>32</v>
      </c>
      <c r="P94" s="1"/>
      <c r="Q94" s="11">
        <f>SUM(R94:U94)</f>
        <v>1660.9</v>
      </c>
      <c r="R94" s="11"/>
      <c r="S94" s="11">
        <f>3660.9-2000</f>
        <v>1660.9</v>
      </c>
      <c r="T94" s="11"/>
      <c r="U94" s="11"/>
      <c r="V94" s="1"/>
      <c r="W94" s="54"/>
      <c r="X94" s="54"/>
      <c r="Y94" s="1"/>
      <c r="Z94" s="1"/>
      <c r="AA94" s="54"/>
      <c r="AB94" s="54"/>
      <c r="AC94" s="54"/>
    </row>
    <row r="95" spans="1:29" ht="13.5" customHeight="1" x14ac:dyDescent="0.3">
      <c r="AA95" s="94" t="s">
        <v>30</v>
      </c>
      <c r="AB95" s="94"/>
      <c r="AC95" s="94"/>
    </row>
    <row r="96" spans="1:29" ht="25.5" customHeight="1" x14ac:dyDescent="0.3">
      <c r="AA96" s="28"/>
    </row>
  </sheetData>
  <mergeCells count="160">
    <mergeCell ref="AA79:AA83"/>
    <mergeCell ref="AA74:AA78"/>
    <mergeCell ref="AC74:AC78"/>
    <mergeCell ref="AC79:AC83"/>
    <mergeCell ref="AB74:AB78"/>
    <mergeCell ref="AB79:AB83"/>
    <mergeCell ref="AB48:AB52"/>
    <mergeCell ref="AB53:AB57"/>
    <mergeCell ref="AB58:AB62"/>
    <mergeCell ref="AB63:AB67"/>
    <mergeCell ref="O32:O36"/>
    <mergeCell ref="V32:V36"/>
    <mergeCell ref="W32:W36"/>
    <mergeCell ref="X32:X36"/>
    <mergeCell ref="Y32:Y36"/>
    <mergeCell ref="Z32:Z36"/>
    <mergeCell ref="AA32:AA36"/>
    <mergeCell ref="AB32:AB36"/>
    <mergeCell ref="AC32:AC36"/>
    <mergeCell ref="O20:O23"/>
    <mergeCell ref="V20:V23"/>
    <mergeCell ref="W20:W23"/>
    <mergeCell ref="X20:X23"/>
    <mergeCell ref="Y20:Y23"/>
    <mergeCell ref="Z20:Z23"/>
    <mergeCell ref="AA20:AA23"/>
    <mergeCell ref="AB28:AB31"/>
    <mergeCell ref="AC28:AC31"/>
    <mergeCell ref="O28:O31"/>
    <mergeCell ref="V28:V31"/>
    <mergeCell ref="W28:W31"/>
    <mergeCell ref="X28:X31"/>
    <mergeCell ref="Y28:Y31"/>
    <mergeCell ref="Z28:Z31"/>
    <mergeCell ref="AA28:AA31"/>
    <mergeCell ref="O24:O27"/>
    <mergeCell ref="V24:V27"/>
    <mergeCell ref="W24:W27"/>
    <mergeCell ref="X24:X27"/>
    <mergeCell ref="Y24:Y27"/>
    <mergeCell ref="Z24:Z27"/>
    <mergeCell ref="AA24:AA27"/>
    <mergeCell ref="AB24:AB27"/>
    <mergeCell ref="AC89:AC93"/>
    <mergeCell ref="Z89:Z93"/>
    <mergeCell ref="X89:X93"/>
    <mergeCell ref="V89:V93"/>
    <mergeCell ref="AA89:AA93"/>
    <mergeCell ref="Y89:Y93"/>
    <mergeCell ref="W89:W93"/>
    <mergeCell ref="AB89:AB93"/>
    <mergeCell ref="Y84:Y88"/>
    <mergeCell ref="W84:W88"/>
    <mergeCell ref="AA84:AA88"/>
    <mergeCell ref="AC84:AC88"/>
    <mergeCell ref="AB84:AB88"/>
    <mergeCell ref="O37:O41"/>
    <mergeCell ref="V37:V41"/>
    <mergeCell ref="W37:W41"/>
    <mergeCell ref="X37:X41"/>
    <mergeCell ref="Y37:Y41"/>
    <mergeCell ref="AA95:AC95"/>
    <mergeCell ref="O43:O46"/>
    <mergeCell ref="O48:O52"/>
    <mergeCell ref="O53:O57"/>
    <mergeCell ref="O58:O62"/>
    <mergeCell ref="W58:W62"/>
    <mergeCell ref="X48:X52"/>
    <mergeCell ref="V48:V52"/>
    <mergeCell ref="Y48:Y52"/>
    <mergeCell ref="Y58:Y62"/>
    <mergeCell ref="V43:V46"/>
    <mergeCell ref="W43:W46"/>
    <mergeCell ref="X43:X46"/>
    <mergeCell ref="Y43:Y46"/>
    <mergeCell ref="Y53:Y57"/>
    <mergeCell ref="W53:W57"/>
    <mergeCell ref="W48:W52"/>
    <mergeCell ref="X53:X57"/>
    <mergeCell ref="X58:X62"/>
    <mergeCell ref="O84:O88"/>
    <mergeCell ref="V84:V88"/>
    <mergeCell ref="X84:X88"/>
    <mergeCell ref="O74:O78"/>
    <mergeCell ref="Z74:Z78"/>
    <mergeCell ref="O89:O93"/>
    <mergeCell ref="Z84:Z88"/>
    <mergeCell ref="X79:X83"/>
    <mergeCell ref="W79:W83"/>
    <mergeCell ref="W74:W78"/>
    <mergeCell ref="Y74:Y78"/>
    <mergeCell ref="X74:X78"/>
    <mergeCell ref="Y79:Y83"/>
    <mergeCell ref="O79:O83"/>
    <mergeCell ref="Z79:Z83"/>
    <mergeCell ref="V74:V78"/>
    <mergeCell ref="V79:V82"/>
    <mergeCell ref="A1:AC1"/>
    <mergeCell ref="A4:AC4"/>
    <mergeCell ref="A5:AC5"/>
    <mergeCell ref="A6:AC6"/>
    <mergeCell ref="A7:AC7"/>
    <mergeCell ref="V11:AC11"/>
    <mergeCell ref="AC16:AC19"/>
    <mergeCell ref="AC43:AC46"/>
    <mergeCell ref="AB16:AB19"/>
    <mergeCell ref="AB43:AB46"/>
    <mergeCell ref="A9:AA9"/>
    <mergeCell ref="O16:O19"/>
    <mergeCell ref="V16:V19"/>
    <mergeCell ref="A11:N11"/>
    <mergeCell ref="O11:O12"/>
    <mergeCell ref="A12:B12"/>
    <mergeCell ref="C12:D12"/>
    <mergeCell ref="E12:N12"/>
    <mergeCell ref="P11:P12"/>
    <mergeCell ref="R11:U11"/>
    <mergeCell ref="W16:W19"/>
    <mergeCell ref="AA16:AA19"/>
    <mergeCell ref="Z16:Z19"/>
    <mergeCell ref="Z43:Z46"/>
    <mergeCell ref="O69:O73"/>
    <mergeCell ref="W69:W73"/>
    <mergeCell ref="X69:X73"/>
    <mergeCell ref="Y69:Y73"/>
    <mergeCell ref="Z69:Z73"/>
    <mergeCell ref="AA69:AA73"/>
    <mergeCell ref="AB69:AB73"/>
    <mergeCell ref="AC69:AC73"/>
    <mergeCell ref="O63:O67"/>
    <mergeCell ref="V63:V67"/>
    <mergeCell ref="W63:W67"/>
    <mergeCell ref="X63:X67"/>
    <mergeCell ref="V69:V73"/>
    <mergeCell ref="Y63:Y67"/>
    <mergeCell ref="Z63:Z67"/>
    <mergeCell ref="AA63:AA67"/>
    <mergeCell ref="AC63:AC67"/>
    <mergeCell ref="Q11:Q12"/>
    <mergeCell ref="Y16:Y19"/>
    <mergeCell ref="X16:X19"/>
    <mergeCell ref="AC48:AC52"/>
    <mergeCell ref="AC53:AC57"/>
    <mergeCell ref="AC58:AC62"/>
    <mergeCell ref="AA53:AA57"/>
    <mergeCell ref="Z48:Z52"/>
    <mergeCell ref="Z53:Z57"/>
    <mergeCell ref="Z58:Z62"/>
    <mergeCell ref="AA43:AA46"/>
    <mergeCell ref="AB20:AB23"/>
    <mergeCell ref="AC20:AC23"/>
    <mergeCell ref="Z37:Z41"/>
    <mergeCell ref="AA37:AA41"/>
    <mergeCell ref="AB37:AB41"/>
    <mergeCell ref="AC37:AC41"/>
    <mergeCell ref="V53:V57"/>
    <mergeCell ref="V58:V62"/>
    <mergeCell ref="AA48:AA52"/>
    <mergeCell ref="AA58:AA62"/>
    <mergeCell ref="AC24:AC27"/>
  </mergeCells>
  <hyperlinks>
    <hyperlink ref="A5" r:id="rId1" display="garantf1://16279964.18/"/>
  </hyperlinks>
  <pageMargins left="0.35433070866141736" right="0.31496062992125984" top="0.59055118110236227" bottom="0.39370078740157483" header="0" footer="0"/>
  <pageSetup paperSize="9" scale="65" orientation="landscape" useFirstPageNumber="1" r:id="rId2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2025-05-27T14:24:50Z</dcterms:modified>
</cp:coreProperties>
</file>